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 1" sheetId="1" r:id="rId1"/>
    <sheet name="ОБОСНОВАНИЕ НМЦД" sheetId="3" r:id="rId2"/>
  </sheets>
  <definedNames>
    <definedName name="_xlnm.Print_Area" localSheetId="1">'ОБОСНОВАНИЕ НМЦД'!$A$1:$L$34</definedName>
  </definedNames>
  <calcPr calcId="125725" refMode="R1C1"/>
</workbook>
</file>

<file path=xl/calcChain.xml><?xml version="1.0" encoding="utf-8"?>
<calcChain xmlns="http://schemas.openxmlformats.org/spreadsheetml/2006/main">
  <c r="G24" i="1"/>
  <c r="C24"/>
  <c r="F23"/>
  <c r="J22"/>
  <c r="F22"/>
  <c r="J21"/>
  <c r="F21"/>
  <c r="F20"/>
  <c r="J19"/>
  <c r="F19"/>
  <c r="J18"/>
  <c r="J17"/>
  <c r="F17"/>
  <c r="J16"/>
  <c r="F16"/>
  <c r="J15"/>
  <c r="F15"/>
  <c r="J14"/>
  <c r="F14"/>
  <c r="J13"/>
  <c r="F13"/>
  <c r="J12"/>
  <c r="F12"/>
  <c r="J11"/>
  <c r="F11"/>
  <c r="J10"/>
  <c r="F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F9"/>
  <c r="J29" i="3"/>
  <c r="F29"/>
  <c r="G29"/>
  <c r="C29"/>
  <c r="F3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J27"/>
  <c r="F27"/>
  <c r="J26"/>
  <c r="F26"/>
  <c r="F24" i="1" l="1"/>
  <c r="J24"/>
  <c r="F28" i="3"/>
  <c r="F25"/>
  <c r="J24"/>
  <c r="F24"/>
  <c r="J23"/>
  <c r="J22"/>
  <c r="F22"/>
  <c r="J21"/>
  <c r="F21"/>
  <c r="J20"/>
  <c r="F20"/>
  <c r="J19"/>
  <c r="F19"/>
  <c r="J18"/>
  <c r="F18"/>
  <c r="J17"/>
  <c r="F17"/>
  <c r="J16"/>
  <c r="F16"/>
  <c r="J15"/>
  <c r="F15"/>
  <c r="F14"/>
</calcChain>
</file>

<file path=xl/sharedStrings.xml><?xml version="1.0" encoding="utf-8"?>
<sst xmlns="http://schemas.openxmlformats.org/spreadsheetml/2006/main" count="167" uniqueCount="66">
  <si>
    <t>№ п/п</t>
  </si>
  <si>
    <t>Адрес объекта</t>
  </si>
  <si>
    <t>ул. Звездная, (8)</t>
  </si>
  <si>
    <t>ул. Кирова, (319)</t>
  </si>
  <si>
    <t>ул. Мирная, 10</t>
  </si>
  <si>
    <t>ул. Новоуральская, 10</t>
  </si>
  <si>
    <t>ул. Народная, 31</t>
  </si>
  <si>
    <t>ул. Немировича-Данченко, 145/1</t>
  </si>
  <si>
    <t>ул. Приморская, 15</t>
  </si>
  <si>
    <t>ул. Звездная, 4б</t>
  </si>
  <si>
    <t>Красный проспект, 50</t>
  </si>
  <si>
    <t>ул. Романова, 33</t>
  </si>
  <si>
    <t>ул. Котовского, 19</t>
  </si>
  <si>
    <t>Площадь убираемой кровли, кв. м</t>
  </si>
  <si>
    <t>Средняя стоимость очистки 1 кв. м, руб.</t>
  </si>
  <si>
    <t>Планируемая периодичность очистки за сезон, раз</t>
  </si>
  <si>
    <t>Общая стоимость очистки снега с кровли за сезон, руб.</t>
  </si>
  <si>
    <r>
      <t>Периметр убираемой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кровли, пог. м </t>
    </r>
  </si>
  <si>
    <t xml:space="preserve"> Средняя стоимость очистки сосулек,  наледи 1 пог. м, руб.</t>
  </si>
  <si>
    <t>Общая стоимость очистки сосулек,  наледи за сезон, руб.</t>
  </si>
  <si>
    <t>Вид кровли</t>
  </si>
  <si>
    <t>Описание объекта</t>
  </si>
  <si>
    <t>Скатная</t>
  </si>
  <si>
    <t>Плоская</t>
  </si>
  <si>
    <t>ИТОГО</t>
  </si>
  <si>
    <t>руб.</t>
  </si>
  <si>
    <t>-</t>
  </si>
  <si>
    <t>ул. Промышленная,1</t>
  </si>
  <si>
    <t>Нежилое здание, 1-этажное,  Sобщ = 196,9 кв. м</t>
  </si>
  <si>
    <t>Здание котельной, 1-этажное, Sобщ = 230,8 кв. м</t>
  </si>
  <si>
    <t>Пристройка к многоквартирному дому, 1-этажная,  Sобщ = 321,3 кв. м</t>
  </si>
  <si>
    <t>Нежилое здание, 1-этажное,  Sобщ = 422,4 кв. м</t>
  </si>
  <si>
    <t>Административное здание, 5-этажное,  Sобщ = 7169,2 кв. м</t>
  </si>
  <si>
    <t>Нежилое здание, 2-х этажное,  Sобщ = 1016,0 кв. м</t>
  </si>
  <si>
    <t>Нежилое здание, 2-х этажное, Sобщ = 2206,5 кв. м</t>
  </si>
  <si>
    <t>Нежилое здание, 2-х этажное, Sобщ = 730,9 кв. м</t>
  </si>
  <si>
    <t>Нежилое здание, 2-х этажное с подвалом, Sобщ = 728,8 кв. м</t>
  </si>
  <si>
    <t>Здание (ЦТП-п01), 2-х этажное, Sобщ = 259,6 кв. м</t>
  </si>
  <si>
    <t>Начальник отдела закупок ________________ Д. В. Русаков</t>
  </si>
  <si>
    <t>Обоснование начальной максимальной цены договора на уборку снега и очистку от сосулек и наледи с объектов</t>
  </si>
  <si>
    <t>Таблица 1. Перечень отдельностоящих зданий</t>
  </si>
  <si>
    <t>к договору</t>
  </si>
  <si>
    <t>Стоимость очистки 1 кв. м, руб.</t>
  </si>
  <si>
    <t xml:space="preserve"> Стоимость очистки сосулек,  наледи 1 пог. м, руб.</t>
  </si>
  <si>
    <t>Сброс снега 33,00 руб. /кв. м, сброс сосулек 49,00 руб./пог. м</t>
  </si>
  <si>
    <t>Сброс снега 35,00 руб. /кв. м, сброс сосулек 50,00 руб./пог. м</t>
  </si>
  <si>
    <t>Коммерческое предложение № 1:</t>
  </si>
  <si>
    <t>Сброс снега 35,00 руб. /кв. м, сброс сосулек 45,00 руб./пог. м</t>
  </si>
  <si>
    <t>ул. Вилюйская, 24</t>
  </si>
  <si>
    <t>Встроенно-пристроенное помещение, 1-этажное, Sобщ=381,15 кв. м</t>
  </si>
  <si>
    <t>ул. Рассветная, (16)</t>
  </si>
  <si>
    <t>Отдельностоящее 2 этажное Sобщ = 362,7 кв. м</t>
  </si>
  <si>
    <t xml:space="preserve">ул. Мира, 34а </t>
  </si>
  <si>
    <t>Коммерческое предложение № 2:</t>
  </si>
  <si>
    <t>Коммерческое предложение № 3:</t>
  </si>
  <si>
    <t>Коммерческое предложение № 4:</t>
  </si>
  <si>
    <t>Отдельностоящее 1 этажное Sобщ= 57,2 кв. м</t>
  </si>
  <si>
    <t>Средняя стоимость сброса снега 34,00 руб.</t>
  </si>
  <si>
    <t>Средняя стоимость сброса сосулек 46,50 руб.</t>
  </si>
  <si>
    <t>ИТОГО цена договора: 443655,80 руб. + 171713,34 руб. =</t>
  </si>
  <si>
    <t>Сброс снега 33,00 руб. /кв. м, сброс сосулек 42,00 руб./пог. м</t>
  </si>
  <si>
    <t>к извещению и документации запроса котировок</t>
  </si>
  <si>
    <t>ПРИЛОЖЕНИЕ № 1</t>
  </si>
  <si>
    <t>ПРИЛОЖЕНИЕ №3</t>
  </si>
  <si>
    <t>Здание административное, 8-этажное</t>
  </si>
  <si>
    <t>Отдельностоящее 2-х этажное здание, Sобщ = 3924,5 кв. 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</si>
</sst>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100" zoomScaleSheetLayoutView="100" workbookViewId="0">
      <selection activeCell="L9" sqref="L9:L23"/>
    </sheetView>
  </sheetViews>
  <sheetFormatPr defaultRowHeight="15"/>
  <cols>
    <col min="1" max="1" width="5.140625" customWidth="1"/>
    <col min="2" max="2" width="24.42578125" customWidth="1"/>
    <col min="3" max="3" width="12.42578125" customWidth="1"/>
    <col min="4" max="4" width="11.7109375" customWidth="1"/>
    <col min="5" max="5" width="11.28515625" customWidth="1"/>
    <col min="6" max="6" width="12.42578125" customWidth="1"/>
    <col min="7" max="7" width="12" customWidth="1"/>
    <col min="8" max="8" width="12.140625" customWidth="1"/>
    <col min="9" max="9" width="11.28515625" customWidth="1"/>
    <col min="10" max="10" width="11.5703125" customWidth="1"/>
    <col min="11" max="11" width="10.140625" customWidth="1"/>
    <col min="12" max="12" width="40" customWidth="1"/>
  </cols>
  <sheetData>
    <row r="1" spans="1:13" ht="15.75">
      <c r="J1" s="22" t="s">
        <v>62</v>
      </c>
      <c r="K1" s="22"/>
      <c r="L1" s="22"/>
      <c r="M1" s="5"/>
    </row>
    <row r="2" spans="1:13" ht="15.75">
      <c r="I2" s="22" t="s">
        <v>41</v>
      </c>
      <c r="J2" s="22"/>
      <c r="K2" s="22"/>
      <c r="L2" s="22"/>
      <c r="M2" s="5"/>
    </row>
    <row r="3" spans="1:13" ht="15.75">
      <c r="I3" s="21"/>
      <c r="J3" s="21"/>
      <c r="K3" s="21"/>
      <c r="L3" s="21"/>
      <c r="M3" s="5"/>
    </row>
    <row r="4" spans="1:13" ht="15.75">
      <c r="J4" s="5"/>
      <c r="K4" s="5"/>
      <c r="L4" s="5"/>
      <c r="M4" s="5"/>
    </row>
    <row r="5" spans="1:13" ht="15.75">
      <c r="B5" s="6" t="s">
        <v>40</v>
      </c>
      <c r="F5" s="6"/>
      <c r="G5" s="6"/>
      <c r="H5" s="6"/>
      <c r="J5" s="5"/>
      <c r="K5" s="5"/>
      <c r="L5" s="5"/>
      <c r="M5" s="5"/>
    </row>
    <row r="6" spans="1:13" ht="11.25" customHeight="1">
      <c r="B6" s="6"/>
      <c r="C6" s="6"/>
      <c r="D6" s="6"/>
      <c r="E6" s="6"/>
      <c r="F6" s="6"/>
      <c r="G6" s="6"/>
      <c r="H6" s="6"/>
      <c r="L6" s="19"/>
    </row>
    <row r="7" spans="1:13" ht="10.5" customHeight="1"/>
    <row r="8" spans="1:13" ht="94.5">
      <c r="A8" s="1" t="s">
        <v>0</v>
      </c>
      <c r="B8" s="1" t="s">
        <v>1</v>
      </c>
      <c r="C8" s="2" t="s">
        <v>13</v>
      </c>
      <c r="D8" s="1" t="s">
        <v>42</v>
      </c>
      <c r="E8" s="1" t="s">
        <v>15</v>
      </c>
      <c r="F8" s="7" t="s">
        <v>16</v>
      </c>
      <c r="G8" s="7" t="s">
        <v>17</v>
      </c>
      <c r="H8" s="7" t="s">
        <v>43</v>
      </c>
      <c r="I8" s="7" t="s">
        <v>15</v>
      </c>
      <c r="J8" s="7" t="s">
        <v>19</v>
      </c>
      <c r="K8" s="1" t="s">
        <v>20</v>
      </c>
      <c r="L8" s="1" t="s">
        <v>21</v>
      </c>
      <c r="M8" s="8"/>
    </row>
    <row r="9" spans="1:13" ht="24.75" customHeight="1">
      <c r="A9" s="1">
        <v>1</v>
      </c>
      <c r="B9" s="3" t="s">
        <v>10</v>
      </c>
      <c r="C9" s="4">
        <v>250</v>
      </c>
      <c r="D9" s="4"/>
      <c r="E9" s="10">
        <v>2</v>
      </c>
      <c r="F9" s="10">
        <f>C9*D9*E9</f>
        <v>0</v>
      </c>
      <c r="G9" s="9" t="s">
        <v>26</v>
      </c>
      <c r="H9" s="9" t="s">
        <v>26</v>
      </c>
      <c r="I9" s="9" t="s">
        <v>26</v>
      </c>
      <c r="J9" s="9" t="s">
        <v>26</v>
      </c>
      <c r="K9" s="1" t="s">
        <v>23</v>
      </c>
      <c r="L9" s="11" t="s">
        <v>64</v>
      </c>
      <c r="M9" s="8"/>
    </row>
    <row r="10" spans="1:13" ht="32.25" customHeight="1">
      <c r="A10" s="1">
        <f>A9+1</f>
        <v>2</v>
      </c>
      <c r="B10" s="3" t="s">
        <v>2</v>
      </c>
      <c r="C10" s="4">
        <v>128.19999999999999</v>
      </c>
      <c r="D10" s="4"/>
      <c r="E10" s="10">
        <v>2</v>
      </c>
      <c r="F10" s="10">
        <f t="shared" ref="F10" si="0">C10*D10*E10</f>
        <v>0</v>
      </c>
      <c r="G10" s="4">
        <v>50</v>
      </c>
      <c r="H10" s="4"/>
      <c r="I10" s="4">
        <v>3</v>
      </c>
      <c r="J10" s="4">
        <f t="shared" ref="J10:J17" si="1">G10*H10*I10</f>
        <v>0</v>
      </c>
      <c r="K10" s="1" t="s">
        <v>22</v>
      </c>
      <c r="L10" s="11" t="s">
        <v>37</v>
      </c>
      <c r="M10" s="8"/>
    </row>
    <row r="11" spans="1:13" ht="30.75" customHeight="1">
      <c r="A11" s="1">
        <f t="shared" ref="A11:A23" si="2">A10+1</f>
        <v>3</v>
      </c>
      <c r="B11" s="3" t="s">
        <v>9</v>
      </c>
      <c r="C11" s="4">
        <v>250.8</v>
      </c>
      <c r="D11" s="4"/>
      <c r="E11" s="4">
        <v>2</v>
      </c>
      <c r="F11" s="4">
        <f>C11*D11*E11</f>
        <v>0</v>
      </c>
      <c r="G11" s="4">
        <v>52</v>
      </c>
      <c r="H11" s="4"/>
      <c r="I11" s="4">
        <v>3</v>
      </c>
      <c r="J11" s="4">
        <f t="shared" si="1"/>
        <v>0</v>
      </c>
      <c r="K11" s="1" t="s">
        <v>22</v>
      </c>
      <c r="L11" s="11" t="s">
        <v>28</v>
      </c>
      <c r="M11" s="8"/>
    </row>
    <row r="12" spans="1:13" ht="30.75" customHeight="1">
      <c r="A12" s="1">
        <f t="shared" si="2"/>
        <v>4</v>
      </c>
      <c r="B12" s="3" t="s">
        <v>3</v>
      </c>
      <c r="C12" s="4">
        <v>265.39999999999998</v>
      </c>
      <c r="D12" s="4"/>
      <c r="E12" s="10">
        <v>2</v>
      </c>
      <c r="F12" s="10">
        <f t="shared" ref="F12:F17" si="3">C12*D12*E12</f>
        <v>0</v>
      </c>
      <c r="G12" s="4">
        <v>68.02</v>
      </c>
      <c r="H12" s="4"/>
      <c r="I12" s="4">
        <v>3</v>
      </c>
      <c r="J12" s="4">
        <f t="shared" si="1"/>
        <v>0</v>
      </c>
      <c r="K12" s="1" t="s">
        <v>23</v>
      </c>
      <c r="L12" s="11" t="s">
        <v>29</v>
      </c>
      <c r="M12" s="8"/>
    </row>
    <row r="13" spans="1:13" ht="33" customHeight="1">
      <c r="A13" s="1">
        <f t="shared" si="2"/>
        <v>5</v>
      </c>
      <c r="B13" s="3" t="s">
        <v>4</v>
      </c>
      <c r="C13" s="4">
        <v>284.39999999999998</v>
      </c>
      <c r="D13" s="4"/>
      <c r="E13" s="10">
        <v>2</v>
      </c>
      <c r="F13" s="10">
        <f t="shared" si="3"/>
        <v>0</v>
      </c>
      <c r="G13" s="4">
        <v>59.3</v>
      </c>
      <c r="H13" s="4"/>
      <c r="I13" s="4">
        <v>3</v>
      </c>
      <c r="J13" s="4">
        <f t="shared" si="1"/>
        <v>0</v>
      </c>
      <c r="K13" s="1" t="s">
        <v>23</v>
      </c>
      <c r="L13" s="11" t="s">
        <v>30</v>
      </c>
      <c r="M13" s="8"/>
    </row>
    <row r="14" spans="1:13" ht="33" customHeight="1">
      <c r="A14" s="1">
        <f t="shared" si="2"/>
        <v>6</v>
      </c>
      <c r="B14" s="3" t="s">
        <v>6</v>
      </c>
      <c r="C14" s="4">
        <v>377.7</v>
      </c>
      <c r="D14" s="4"/>
      <c r="E14" s="10">
        <v>2</v>
      </c>
      <c r="F14" s="10">
        <f t="shared" si="3"/>
        <v>0</v>
      </c>
      <c r="G14" s="4">
        <v>83.2</v>
      </c>
      <c r="H14" s="4"/>
      <c r="I14" s="4">
        <v>3</v>
      </c>
      <c r="J14" s="4">
        <f t="shared" si="1"/>
        <v>0</v>
      </c>
      <c r="K14" s="1" t="s">
        <v>22</v>
      </c>
      <c r="L14" s="11" t="s">
        <v>36</v>
      </c>
      <c r="M14" s="8"/>
    </row>
    <row r="15" spans="1:13" ht="31.5" customHeight="1">
      <c r="A15" s="1">
        <f t="shared" si="2"/>
        <v>7</v>
      </c>
      <c r="B15" s="3" t="s">
        <v>7</v>
      </c>
      <c r="C15" s="4">
        <v>450</v>
      </c>
      <c r="D15" s="4"/>
      <c r="E15" s="10">
        <v>2</v>
      </c>
      <c r="F15" s="10">
        <f t="shared" si="3"/>
        <v>0</v>
      </c>
      <c r="G15" s="4">
        <v>80</v>
      </c>
      <c r="H15" s="4"/>
      <c r="I15" s="4">
        <v>3</v>
      </c>
      <c r="J15" s="4">
        <f t="shared" si="1"/>
        <v>0</v>
      </c>
      <c r="K15" s="1" t="s">
        <v>22</v>
      </c>
      <c r="L15" s="11" t="s">
        <v>35</v>
      </c>
      <c r="M15" s="8"/>
    </row>
    <row r="16" spans="1:13" ht="31.5" customHeight="1">
      <c r="A16" s="1">
        <f t="shared" si="2"/>
        <v>8</v>
      </c>
      <c r="B16" s="3" t="s">
        <v>5</v>
      </c>
      <c r="C16" s="4">
        <v>1262.2</v>
      </c>
      <c r="D16" s="4"/>
      <c r="E16" s="10">
        <v>2</v>
      </c>
      <c r="F16" s="10">
        <f t="shared" si="3"/>
        <v>0</v>
      </c>
      <c r="G16" s="4">
        <v>238.4</v>
      </c>
      <c r="H16" s="4"/>
      <c r="I16" s="4">
        <v>3</v>
      </c>
      <c r="J16" s="4">
        <f t="shared" si="1"/>
        <v>0</v>
      </c>
      <c r="K16" s="1" t="s">
        <v>22</v>
      </c>
      <c r="L16" s="11" t="s">
        <v>34</v>
      </c>
      <c r="M16" s="8"/>
    </row>
    <row r="17" spans="1:13" ht="31.5" customHeight="1">
      <c r="A17" s="1">
        <f t="shared" si="2"/>
        <v>9</v>
      </c>
      <c r="B17" s="3" t="s">
        <v>8</v>
      </c>
      <c r="C17" s="4">
        <v>506.9</v>
      </c>
      <c r="D17" s="4"/>
      <c r="E17" s="10">
        <v>2</v>
      </c>
      <c r="F17" s="10">
        <f t="shared" si="3"/>
        <v>0</v>
      </c>
      <c r="G17" s="4">
        <v>106.2</v>
      </c>
      <c r="H17" s="4"/>
      <c r="I17" s="4">
        <v>3</v>
      </c>
      <c r="J17" s="4">
        <f t="shared" si="1"/>
        <v>0</v>
      </c>
      <c r="K17" s="1" t="s">
        <v>22</v>
      </c>
      <c r="L17" s="11" t="s">
        <v>31</v>
      </c>
      <c r="M17" s="8"/>
    </row>
    <row r="18" spans="1:13" ht="34.5" customHeight="1">
      <c r="A18" s="1">
        <f t="shared" si="2"/>
        <v>10</v>
      </c>
      <c r="B18" s="3" t="s">
        <v>27</v>
      </c>
      <c r="C18" s="4" t="s">
        <v>26</v>
      </c>
      <c r="D18" s="9" t="s">
        <v>26</v>
      </c>
      <c r="E18" s="4" t="s">
        <v>26</v>
      </c>
      <c r="F18" s="4" t="s">
        <v>26</v>
      </c>
      <c r="G18" s="4">
        <v>91.1</v>
      </c>
      <c r="H18" s="4"/>
      <c r="I18" s="4">
        <v>3</v>
      </c>
      <c r="J18" s="4">
        <f>G18*H18*I18</f>
        <v>0</v>
      </c>
      <c r="K18" s="1" t="s">
        <v>22</v>
      </c>
      <c r="L18" s="11" t="s">
        <v>32</v>
      </c>
      <c r="M18" s="8"/>
    </row>
    <row r="19" spans="1:13" ht="34.5" customHeight="1">
      <c r="A19" s="1">
        <f t="shared" si="2"/>
        <v>11</v>
      </c>
      <c r="B19" s="3" t="s">
        <v>11</v>
      </c>
      <c r="C19" s="10">
        <v>843</v>
      </c>
      <c r="D19" s="4"/>
      <c r="E19" s="4">
        <v>2</v>
      </c>
      <c r="F19" s="4">
        <f>C19*D19*E19</f>
        <v>0</v>
      </c>
      <c r="G19" s="4">
        <v>135.19999999999999</v>
      </c>
      <c r="H19" s="4"/>
      <c r="I19" s="4">
        <v>3</v>
      </c>
      <c r="J19" s="4">
        <f>G19*H19*I19</f>
        <v>0</v>
      </c>
      <c r="K19" s="7" t="s">
        <v>22</v>
      </c>
      <c r="L19" s="11" t="s">
        <v>33</v>
      </c>
      <c r="M19" s="8"/>
    </row>
    <row r="20" spans="1:13" ht="47.25" customHeight="1">
      <c r="A20" s="1">
        <f t="shared" si="2"/>
        <v>12</v>
      </c>
      <c r="B20" s="3" t="s">
        <v>48</v>
      </c>
      <c r="C20" s="4">
        <v>381.15</v>
      </c>
      <c r="D20" s="4"/>
      <c r="E20" s="4">
        <v>2</v>
      </c>
      <c r="F20" s="4">
        <f t="shared" ref="F20:F23" si="4">C20*D20*E20</f>
        <v>0</v>
      </c>
      <c r="G20" s="4" t="s">
        <v>26</v>
      </c>
      <c r="H20" s="4" t="s">
        <v>26</v>
      </c>
      <c r="I20" s="4" t="s">
        <v>26</v>
      </c>
      <c r="J20" s="4" t="s">
        <v>26</v>
      </c>
      <c r="K20" s="1" t="s">
        <v>23</v>
      </c>
      <c r="L20" s="12" t="s">
        <v>49</v>
      </c>
      <c r="M20" s="8"/>
    </row>
    <row r="21" spans="1:13" ht="33.75" customHeight="1">
      <c r="A21" s="1">
        <f t="shared" si="2"/>
        <v>13</v>
      </c>
      <c r="B21" s="3" t="s">
        <v>12</v>
      </c>
      <c r="C21" s="4">
        <v>1235.4100000000001</v>
      </c>
      <c r="D21" s="4"/>
      <c r="E21" s="10">
        <v>2</v>
      </c>
      <c r="F21" s="10">
        <f t="shared" si="4"/>
        <v>0</v>
      </c>
      <c r="G21" s="4">
        <v>207</v>
      </c>
      <c r="H21" s="4"/>
      <c r="I21" s="4">
        <v>3</v>
      </c>
      <c r="J21" s="4">
        <f t="shared" ref="J21:J22" si="5">G21*H21*I21</f>
        <v>0</v>
      </c>
      <c r="K21" s="1" t="s">
        <v>22</v>
      </c>
      <c r="L21" s="12" t="s">
        <v>65</v>
      </c>
      <c r="M21" s="8"/>
    </row>
    <row r="22" spans="1:13" ht="34.5" customHeight="1">
      <c r="A22" s="1">
        <f t="shared" si="2"/>
        <v>14</v>
      </c>
      <c r="B22" s="3" t="s">
        <v>50</v>
      </c>
      <c r="C22" s="4">
        <v>206.25</v>
      </c>
      <c r="D22" s="4"/>
      <c r="E22" s="10">
        <v>2</v>
      </c>
      <c r="F22" s="10">
        <f t="shared" si="4"/>
        <v>0</v>
      </c>
      <c r="G22" s="4">
        <v>60.5</v>
      </c>
      <c r="H22" s="4"/>
      <c r="I22" s="4">
        <v>3</v>
      </c>
      <c r="J22" s="4">
        <f t="shared" si="5"/>
        <v>0</v>
      </c>
      <c r="K22" s="1" t="s">
        <v>23</v>
      </c>
      <c r="L22" s="12" t="s">
        <v>51</v>
      </c>
      <c r="M22" s="8"/>
    </row>
    <row r="23" spans="1:13" ht="33" customHeight="1">
      <c r="A23" s="1">
        <f t="shared" si="2"/>
        <v>15</v>
      </c>
      <c r="B23" s="3" t="s">
        <v>52</v>
      </c>
      <c r="C23" s="4">
        <v>82.94</v>
      </c>
      <c r="D23" s="4"/>
      <c r="E23" s="10">
        <v>2</v>
      </c>
      <c r="F23" s="10">
        <f t="shared" si="4"/>
        <v>0</v>
      </c>
      <c r="G23" s="4" t="s">
        <v>26</v>
      </c>
      <c r="H23" s="4" t="s">
        <v>26</v>
      </c>
      <c r="I23" s="4" t="s">
        <v>26</v>
      </c>
      <c r="J23" s="4" t="s">
        <v>26</v>
      </c>
      <c r="K23" s="1" t="s">
        <v>22</v>
      </c>
      <c r="L23" s="12" t="s">
        <v>56</v>
      </c>
      <c r="M23" s="8"/>
    </row>
    <row r="24" spans="1:13" ht="15.75">
      <c r="A24" s="1"/>
      <c r="B24" s="3" t="s">
        <v>24</v>
      </c>
      <c r="C24" s="4">
        <f>SUM(C9:C23)</f>
        <v>6524.3499999999995</v>
      </c>
      <c r="D24" s="4"/>
      <c r="E24" s="4"/>
      <c r="F24" s="4">
        <f>SUM(F9:F23)</f>
        <v>0</v>
      </c>
      <c r="G24" s="4">
        <f>SUM(G9:G23)</f>
        <v>1230.92</v>
      </c>
      <c r="H24" s="4"/>
      <c r="I24" s="4"/>
      <c r="J24" s="4">
        <f>SUM(J9:J23)</f>
        <v>0</v>
      </c>
      <c r="K24" s="1"/>
      <c r="L24" s="11"/>
    </row>
  </sheetData>
  <sortState ref="C2:G23">
    <sortCondition ref="D2"/>
  </sortState>
  <mergeCells count="2">
    <mergeCell ref="I2:L2"/>
    <mergeCell ref="J1:L1"/>
  </mergeCells>
  <pageMargins left="0.39370078740157483" right="0.19685039370078741" top="0.23622047244094491" bottom="0.22" header="0.15748031496062992" footer="0.17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0" zoomScaleNormal="100" zoomScaleSheetLayoutView="110" workbookViewId="0">
      <selection activeCell="L14" sqref="L14:L28"/>
    </sheetView>
  </sheetViews>
  <sheetFormatPr defaultRowHeight="15"/>
  <cols>
    <col min="1" max="1" width="5.140625" customWidth="1"/>
    <col min="2" max="2" width="24.42578125" customWidth="1"/>
    <col min="3" max="3" width="12.42578125" customWidth="1"/>
    <col min="4" max="4" width="11.7109375" customWidth="1"/>
    <col min="5" max="5" width="11.28515625" customWidth="1"/>
    <col min="6" max="6" width="12.42578125" customWidth="1"/>
    <col min="7" max="7" width="12" customWidth="1"/>
    <col min="8" max="8" width="12.140625" customWidth="1"/>
    <col min="9" max="9" width="11.28515625" customWidth="1"/>
    <col min="10" max="10" width="11.5703125" customWidth="1"/>
    <col min="11" max="11" width="10.140625" customWidth="1"/>
    <col min="12" max="12" width="40" customWidth="1"/>
  </cols>
  <sheetData>
    <row r="1" spans="1:13" ht="15.75">
      <c r="J1" s="22" t="s">
        <v>63</v>
      </c>
      <c r="K1" s="22"/>
      <c r="L1" s="22"/>
      <c r="M1" s="5"/>
    </row>
    <row r="2" spans="1:13" ht="15.75">
      <c r="I2" s="22" t="s">
        <v>61</v>
      </c>
      <c r="J2" s="22"/>
      <c r="K2" s="22"/>
      <c r="L2" s="22"/>
      <c r="M2" s="5"/>
    </row>
    <row r="3" spans="1:13" ht="15.75">
      <c r="I3" s="18"/>
      <c r="J3" s="18"/>
      <c r="K3" s="18"/>
      <c r="L3" s="18"/>
      <c r="M3" s="5"/>
    </row>
    <row r="4" spans="1:13" ht="15.75">
      <c r="J4" s="5"/>
      <c r="K4" s="5"/>
      <c r="L4" s="5"/>
      <c r="M4" s="5"/>
    </row>
    <row r="5" spans="1:13" ht="15.75">
      <c r="B5" s="6" t="s">
        <v>39</v>
      </c>
      <c r="C5" s="6"/>
      <c r="D5" s="6"/>
      <c r="E5" s="6"/>
      <c r="F5" s="6"/>
      <c r="G5" s="6"/>
      <c r="H5" s="6"/>
      <c r="J5" s="5"/>
      <c r="K5" s="5"/>
      <c r="L5" s="5"/>
      <c r="M5" s="5"/>
    </row>
    <row r="6" spans="1:13" ht="15.75">
      <c r="B6" s="6"/>
      <c r="C6" s="6"/>
      <c r="D6" s="6"/>
      <c r="E6" s="6"/>
      <c r="F6" s="6"/>
      <c r="G6" s="6"/>
      <c r="H6" s="6"/>
      <c r="J6" s="5"/>
      <c r="K6" s="5"/>
      <c r="L6" s="5"/>
      <c r="M6" s="5"/>
    </row>
    <row r="7" spans="1:13" ht="11.25" customHeight="1">
      <c r="B7" s="6"/>
      <c r="C7" s="6"/>
      <c r="D7" s="6"/>
      <c r="E7" s="6"/>
      <c r="F7" s="6"/>
      <c r="G7" s="6"/>
      <c r="H7" s="6"/>
      <c r="L7" s="19"/>
    </row>
    <row r="8" spans="1:13" ht="15.75">
      <c r="B8" s="6" t="s">
        <v>46</v>
      </c>
      <c r="C8" s="6"/>
      <c r="D8" s="6" t="s">
        <v>44</v>
      </c>
      <c r="E8" s="6"/>
      <c r="F8" s="6"/>
      <c r="G8" s="6"/>
      <c r="H8" s="6"/>
      <c r="K8" t="s">
        <v>57</v>
      </c>
      <c r="L8" s="20"/>
    </row>
    <row r="9" spans="1:13" ht="15.75">
      <c r="B9" s="6" t="s">
        <v>53</v>
      </c>
      <c r="C9" s="6"/>
      <c r="D9" s="6" t="s">
        <v>45</v>
      </c>
      <c r="E9" s="6"/>
      <c r="F9" s="6"/>
      <c r="G9" s="6"/>
      <c r="H9" s="6"/>
      <c r="K9" t="s">
        <v>58</v>
      </c>
      <c r="L9" s="20"/>
    </row>
    <row r="10" spans="1:13" ht="15.75">
      <c r="B10" s="6" t="s">
        <v>54</v>
      </c>
      <c r="C10" s="6"/>
      <c r="D10" s="6" t="s">
        <v>47</v>
      </c>
      <c r="E10" s="6"/>
      <c r="F10" s="6"/>
      <c r="G10" s="6"/>
      <c r="H10" s="6"/>
    </row>
    <row r="11" spans="1:13" ht="15.75">
      <c r="B11" s="6" t="s">
        <v>55</v>
      </c>
      <c r="C11" s="6"/>
      <c r="D11" s="6" t="s">
        <v>60</v>
      </c>
      <c r="E11" s="6"/>
      <c r="F11" s="6"/>
      <c r="G11" s="6"/>
      <c r="H11" s="6"/>
    </row>
    <row r="12" spans="1:13" ht="10.5" customHeight="1"/>
    <row r="13" spans="1:13" ht="94.5">
      <c r="A13" s="1" t="s">
        <v>0</v>
      </c>
      <c r="B13" s="1" t="s">
        <v>1</v>
      </c>
      <c r="C13" s="2" t="s">
        <v>13</v>
      </c>
      <c r="D13" s="1" t="s">
        <v>14</v>
      </c>
      <c r="E13" s="1" t="s">
        <v>15</v>
      </c>
      <c r="F13" s="7" t="s">
        <v>16</v>
      </c>
      <c r="G13" s="7" t="s">
        <v>17</v>
      </c>
      <c r="H13" s="7" t="s">
        <v>18</v>
      </c>
      <c r="I13" s="7" t="s">
        <v>15</v>
      </c>
      <c r="J13" s="7" t="s">
        <v>19</v>
      </c>
      <c r="K13" s="1" t="s">
        <v>20</v>
      </c>
      <c r="L13" s="1" t="s">
        <v>21</v>
      </c>
      <c r="M13" s="8"/>
    </row>
    <row r="14" spans="1:13" ht="24.75" customHeight="1">
      <c r="A14" s="1">
        <v>1</v>
      </c>
      <c r="B14" s="3" t="s">
        <v>10</v>
      </c>
      <c r="C14" s="4">
        <v>250</v>
      </c>
      <c r="D14" s="4">
        <v>34</v>
      </c>
      <c r="E14" s="10">
        <v>2</v>
      </c>
      <c r="F14" s="10">
        <f>C14*D14*E14</f>
        <v>17000</v>
      </c>
      <c r="G14" s="9" t="s">
        <v>26</v>
      </c>
      <c r="H14" s="9" t="s">
        <v>26</v>
      </c>
      <c r="I14" s="9" t="s">
        <v>26</v>
      </c>
      <c r="J14" s="9" t="s">
        <v>26</v>
      </c>
      <c r="K14" s="1" t="s">
        <v>23</v>
      </c>
      <c r="L14" s="11" t="s">
        <v>64</v>
      </c>
      <c r="M14" s="8"/>
    </row>
    <row r="15" spans="1:13" ht="32.25" customHeight="1">
      <c r="A15" s="1">
        <f>A14+1</f>
        <v>2</v>
      </c>
      <c r="B15" s="3" t="s">
        <v>2</v>
      </c>
      <c r="C15" s="4">
        <v>128.19999999999999</v>
      </c>
      <c r="D15" s="4">
        <v>34</v>
      </c>
      <c r="E15" s="10">
        <v>2</v>
      </c>
      <c r="F15" s="10">
        <f t="shared" ref="F15" si="0">C15*D15*E15</f>
        <v>8717.5999999999985</v>
      </c>
      <c r="G15" s="4">
        <v>50</v>
      </c>
      <c r="H15" s="4">
        <v>46.5</v>
      </c>
      <c r="I15" s="4">
        <v>3</v>
      </c>
      <c r="J15" s="4">
        <f t="shared" ref="J15:J17" si="1">G15*H15*I15</f>
        <v>6975</v>
      </c>
      <c r="K15" s="1" t="s">
        <v>22</v>
      </c>
      <c r="L15" s="11" t="s">
        <v>37</v>
      </c>
      <c r="M15" s="8"/>
    </row>
    <row r="16" spans="1:13" ht="30.75" customHeight="1">
      <c r="A16" s="1">
        <f t="shared" ref="A16:A28" si="2">A15+1</f>
        <v>3</v>
      </c>
      <c r="B16" s="3" t="s">
        <v>9</v>
      </c>
      <c r="C16" s="4">
        <v>250.8</v>
      </c>
      <c r="D16" s="4">
        <v>34</v>
      </c>
      <c r="E16" s="4">
        <v>2</v>
      </c>
      <c r="F16" s="4">
        <f>C16*D16*E16</f>
        <v>17054.400000000001</v>
      </c>
      <c r="G16" s="4">
        <v>52</v>
      </c>
      <c r="H16" s="4">
        <v>46.5</v>
      </c>
      <c r="I16" s="4">
        <v>3</v>
      </c>
      <c r="J16" s="4">
        <f t="shared" si="1"/>
        <v>7254</v>
      </c>
      <c r="K16" s="1" t="s">
        <v>22</v>
      </c>
      <c r="L16" s="11" t="s">
        <v>28</v>
      </c>
      <c r="M16" s="8"/>
    </row>
    <row r="17" spans="1:13" ht="30.75" customHeight="1">
      <c r="A17" s="1">
        <f t="shared" si="2"/>
        <v>4</v>
      </c>
      <c r="B17" s="3" t="s">
        <v>3</v>
      </c>
      <c r="C17" s="4">
        <v>265.39999999999998</v>
      </c>
      <c r="D17" s="4">
        <v>34</v>
      </c>
      <c r="E17" s="10">
        <v>2</v>
      </c>
      <c r="F17" s="10">
        <f t="shared" ref="F17" si="3">C17*D17*E17</f>
        <v>18047.199999999997</v>
      </c>
      <c r="G17" s="4">
        <v>68.02</v>
      </c>
      <c r="H17" s="4">
        <v>46.5</v>
      </c>
      <c r="I17" s="4">
        <v>3</v>
      </c>
      <c r="J17" s="4">
        <f t="shared" si="1"/>
        <v>9488.7899999999991</v>
      </c>
      <c r="K17" s="1" t="s">
        <v>23</v>
      </c>
      <c r="L17" s="11" t="s">
        <v>29</v>
      </c>
      <c r="M17" s="8"/>
    </row>
    <row r="18" spans="1:13" ht="33" customHeight="1">
      <c r="A18" s="1">
        <f t="shared" si="2"/>
        <v>5</v>
      </c>
      <c r="B18" s="3" t="s">
        <v>4</v>
      </c>
      <c r="C18" s="4">
        <v>284.39999999999998</v>
      </c>
      <c r="D18" s="4">
        <v>34</v>
      </c>
      <c r="E18" s="10">
        <v>2</v>
      </c>
      <c r="F18" s="10">
        <f t="shared" ref="F18:F22" si="4">C18*D18*E18</f>
        <v>19339.199999999997</v>
      </c>
      <c r="G18" s="4">
        <v>59.3</v>
      </c>
      <c r="H18" s="4">
        <v>46.5</v>
      </c>
      <c r="I18" s="4">
        <v>3</v>
      </c>
      <c r="J18" s="4">
        <f t="shared" ref="J18:J22" si="5">G18*H18*I18</f>
        <v>8272.3499999999985</v>
      </c>
      <c r="K18" s="1" t="s">
        <v>23</v>
      </c>
      <c r="L18" s="11" t="s">
        <v>30</v>
      </c>
      <c r="M18" s="8"/>
    </row>
    <row r="19" spans="1:13" ht="33" customHeight="1">
      <c r="A19" s="1">
        <f t="shared" si="2"/>
        <v>6</v>
      </c>
      <c r="B19" s="3" t="s">
        <v>6</v>
      </c>
      <c r="C19" s="4">
        <v>377.7</v>
      </c>
      <c r="D19" s="4">
        <v>34</v>
      </c>
      <c r="E19" s="10">
        <v>2</v>
      </c>
      <c r="F19" s="10">
        <f t="shared" si="4"/>
        <v>25683.599999999999</v>
      </c>
      <c r="G19" s="4">
        <v>83.2</v>
      </c>
      <c r="H19" s="4">
        <v>46.5</v>
      </c>
      <c r="I19" s="4">
        <v>3</v>
      </c>
      <c r="J19" s="4">
        <f t="shared" si="5"/>
        <v>11606.400000000001</v>
      </c>
      <c r="K19" s="1" t="s">
        <v>22</v>
      </c>
      <c r="L19" s="11" t="s">
        <v>36</v>
      </c>
      <c r="M19" s="8"/>
    </row>
    <row r="20" spans="1:13" ht="31.5" customHeight="1">
      <c r="A20" s="1">
        <f t="shared" si="2"/>
        <v>7</v>
      </c>
      <c r="B20" s="3" t="s">
        <v>7</v>
      </c>
      <c r="C20" s="4">
        <v>450</v>
      </c>
      <c r="D20" s="4">
        <v>34</v>
      </c>
      <c r="E20" s="10">
        <v>2</v>
      </c>
      <c r="F20" s="10">
        <f t="shared" si="4"/>
        <v>30600</v>
      </c>
      <c r="G20" s="4">
        <v>80</v>
      </c>
      <c r="H20" s="4">
        <v>46.5</v>
      </c>
      <c r="I20" s="4">
        <v>3</v>
      </c>
      <c r="J20" s="4">
        <f t="shared" si="5"/>
        <v>11160</v>
      </c>
      <c r="K20" s="1" t="s">
        <v>22</v>
      </c>
      <c r="L20" s="11" t="s">
        <v>35</v>
      </c>
      <c r="M20" s="8"/>
    </row>
    <row r="21" spans="1:13" ht="31.5" customHeight="1">
      <c r="A21" s="1">
        <f t="shared" si="2"/>
        <v>8</v>
      </c>
      <c r="B21" s="3" t="s">
        <v>5</v>
      </c>
      <c r="C21" s="4">
        <v>1262.2</v>
      </c>
      <c r="D21" s="4">
        <v>34</v>
      </c>
      <c r="E21" s="10">
        <v>2</v>
      </c>
      <c r="F21" s="10">
        <f t="shared" si="4"/>
        <v>85829.6</v>
      </c>
      <c r="G21" s="4">
        <v>238.4</v>
      </c>
      <c r="H21" s="4">
        <v>46.5</v>
      </c>
      <c r="I21" s="4">
        <v>3</v>
      </c>
      <c r="J21" s="4">
        <f t="shared" si="5"/>
        <v>33256.800000000003</v>
      </c>
      <c r="K21" s="1" t="s">
        <v>22</v>
      </c>
      <c r="L21" s="11" t="s">
        <v>34</v>
      </c>
      <c r="M21" s="8"/>
    </row>
    <row r="22" spans="1:13" ht="31.5" customHeight="1">
      <c r="A22" s="1">
        <f t="shared" si="2"/>
        <v>9</v>
      </c>
      <c r="B22" s="3" t="s">
        <v>8</v>
      </c>
      <c r="C22" s="4">
        <v>506.9</v>
      </c>
      <c r="D22" s="4">
        <v>34</v>
      </c>
      <c r="E22" s="10">
        <v>2</v>
      </c>
      <c r="F22" s="10">
        <f t="shared" si="4"/>
        <v>34469.199999999997</v>
      </c>
      <c r="G22" s="4">
        <v>106.2</v>
      </c>
      <c r="H22" s="4">
        <v>46.5</v>
      </c>
      <c r="I22" s="4">
        <v>3</v>
      </c>
      <c r="J22" s="4">
        <f t="shared" si="5"/>
        <v>14814.900000000001</v>
      </c>
      <c r="K22" s="1" t="s">
        <v>22</v>
      </c>
      <c r="L22" s="11" t="s">
        <v>31</v>
      </c>
      <c r="M22" s="8"/>
    </row>
    <row r="23" spans="1:13" ht="34.5" customHeight="1">
      <c r="A23" s="1">
        <f t="shared" si="2"/>
        <v>10</v>
      </c>
      <c r="B23" s="3" t="s">
        <v>27</v>
      </c>
      <c r="C23" s="4" t="s">
        <v>26</v>
      </c>
      <c r="D23" s="9" t="s">
        <v>26</v>
      </c>
      <c r="E23" s="4" t="s">
        <v>26</v>
      </c>
      <c r="F23" s="4" t="s">
        <v>26</v>
      </c>
      <c r="G23" s="4">
        <v>91.1</v>
      </c>
      <c r="H23" s="4">
        <v>46.5</v>
      </c>
      <c r="I23" s="4">
        <v>3</v>
      </c>
      <c r="J23" s="4">
        <f>G23*H23*I23</f>
        <v>12708.449999999999</v>
      </c>
      <c r="K23" s="1" t="s">
        <v>22</v>
      </c>
      <c r="L23" s="11" t="s">
        <v>32</v>
      </c>
      <c r="M23" s="8"/>
    </row>
    <row r="24" spans="1:13" ht="34.5" customHeight="1">
      <c r="A24" s="1">
        <f t="shared" si="2"/>
        <v>11</v>
      </c>
      <c r="B24" s="3" t="s">
        <v>11</v>
      </c>
      <c r="C24" s="10">
        <v>843</v>
      </c>
      <c r="D24" s="4">
        <v>34</v>
      </c>
      <c r="E24" s="4">
        <v>2</v>
      </c>
      <c r="F24" s="4">
        <f>C24*D24*E24</f>
        <v>57324</v>
      </c>
      <c r="G24" s="4">
        <v>135.19999999999999</v>
      </c>
      <c r="H24" s="4">
        <v>46.5</v>
      </c>
      <c r="I24" s="4">
        <v>3</v>
      </c>
      <c r="J24" s="4">
        <f>G24*H24*I24</f>
        <v>18860.399999999998</v>
      </c>
      <c r="K24" s="7" t="s">
        <v>22</v>
      </c>
      <c r="L24" s="11" t="s">
        <v>33</v>
      </c>
      <c r="M24" s="8"/>
    </row>
    <row r="25" spans="1:13" ht="42.75" customHeight="1">
      <c r="A25" s="1">
        <f t="shared" si="2"/>
        <v>12</v>
      </c>
      <c r="B25" s="3" t="s">
        <v>48</v>
      </c>
      <c r="C25" s="4">
        <v>381.15</v>
      </c>
      <c r="D25" s="4">
        <v>34</v>
      </c>
      <c r="E25" s="4">
        <v>2</v>
      </c>
      <c r="F25" s="4">
        <f t="shared" ref="F25:F28" si="6">C25*D25*E25</f>
        <v>25918.199999999997</v>
      </c>
      <c r="G25" s="4" t="s">
        <v>26</v>
      </c>
      <c r="H25" s="4" t="s">
        <v>26</v>
      </c>
      <c r="I25" s="4" t="s">
        <v>26</v>
      </c>
      <c r="J25" s="4" t="s">
        <v>26</v>
      </c>
      <c r="K25" s="1" t="s">
        <v>23</v>
      </c>
      <c r="L25" s="12" t="s">
        <v>49</v>
      </c>
      <c r="M25" s="8"/>
    </row>
    <row r="26" spans="1:13" ht="33.75" customHeight="1">
      <c r="A26" s="1">
        <f t="shared" si="2"/>
        <v>13</v>
      </c>
      <c r="B26" s="3" t="s">
        <v>12</v>
      </c>
      <c r="C26" s="4">
        <v>1235.4100000000001</v>
      </c>
      <c r="D26" s="4">
        <v>34</v>
      </c>
      <c r="E26" s="10">
        <v>2</v>
      </c>
      <c r="F26" s="10">
        <f t="shared" ref="F26" si="7">C26*D26*E26</f>
        <v>84007.88</v>
      </c>
      <c r="G26" s="4">
        <v>207</v>
      </c>
      <c r="H26" s="4">
        <v>46.5</v>
      </c>
      <c r="I26" s="4">
        <v>3</v>
      </c>
      <c r="J26" s="4">
        <f t="shared" ref="J26" si="8">G26*H26*I26</f>
        <v>28876.5</v>
      </c>
      <c r="K26" s="1" t="s">
        <v>22</v>
      </c>
      <c r="L26" s="12" t="s">
        <v>65</v>
      </c>
      <c r="M26" s="8"/>
    </row>
    <row r="27" spans="1:13" ht="34.5" customHeight="1">
      <c r="A27" s="1">
        <f t="shared" si="2"/>
        <v>14</v>
      </c>
      <c r="B27" s="3" t="s">
        <v>50</v>
      </c>
      <c r="C27" s="4">
        <v>206.25</v>
      </c>
      <c r="D27" s="4">
        <v>34</v>
      </c>
      <c r="E27" s="10">
        <v>2</v>
      </c>
      <c r="F27" s="10">
        <f t="shared" ref="F27" si="9">C27*D27*E27</f>
        <v>14025</v>
      </c>
      <c r="G27" s="4">
        <v>60.5</v>
      </c>
      <c r="H27" s="4">
        <v>46.5</v>
      </c>
      <c r="I27" s="4">
        <v>3</v>
      </c>
      <c r="J27" s="4">
        <f t="shared" ref="J27" si="10">G27*H27*I27</f>
        <v>8439.75</v>
      </c>
      <c r="K27" s="1" t="s">
        <v>23</v>
      </c>
      <c r="L27" s="12" t="s">
        <v>51</v>
      </c>
      <c r="M27" s="8"/>
    </row>
    <row r="28" spans="1:13" ht="33" customHeight="1">
      <c r="A28" s="1">
        <f t="shared" si="2"/>
        <v>15</v>
      </c>
      <c r="B28" s="3" t="s">
        <v>52</v>
      </c>
      <c r="C28" s="4">
        <v>82.94</v>
      </c>
      <c r="D28" s="4">
        <v>34</v>
      </c>
      <c r="E28" s="10">
        <v>2</v>
      </c>
      <c r="F28" s="10">
        <f t="shared" si="6"/>
        <v>5639.92</v>
      </c>
      <c r="G28" s="4" t="s">
        <v>26</v>
      </c>
      <c r="H28" s="4" t="s">
        <v>26</v>
      </c>
      <c r="I28" s="4" t="s">
        <v>26</v>
      </c>
      <c r="J28" s="4" t="s">
        <v>26</v>
      </c>
      <c r="K28" s="1" t="s">
        <v>22</v>
      </c>
      <c r="L28" s="12" t="s">
        <v>56</v>
      </c>
      <c r="M28" s="8"/>
    </row>
    <row r="29" spans="1:13" ht="15.75">
      <c r="A29" s="1"/>
      <c r="B29" s="3" t="s">
        <v>24</v>
      </c>
      <c r="C29" s="4">
        <f>SUM(C14:C28)</f>
        <v>6524.3499999999995</v>
      </c>
      <c r="D29" s="4"/>
      <c r="E29" s="4"/>
      <c r="F29" s="4">
        <f>SUM(F14:F28)</f>
        <v>443655.8</v>
      </c>
      <c r="G29" s="4">
        <f>SUM(G14:G28)</f>
        <v>1230.92</v>
      </c>
      <c r="H29" s="4"/>
      <c r="I29" s="4"/>
      <c r="J29" s="4">
        <f>SUM(J14:J28)</f>
        <v>171713.34</v>
      </c>
      <c r="K29" s="1"/>
      <c r="L29" s="11"/>
    </row>
    <row r="31" spans="1:13" ht="15.75">
      <c r="B31" s="23" t="s">
        <v>59</v>
      </c>
      <c r="C31" s="23"/>
      <c r="D31" s="23"/>
      <c r="E31" s="23"/>
      <c r="F31" s="13">
        <f>F29+J29</f>
        <v>615369.14</v>
      </c>
      <c r="G31" s="14" t="s">
        <v>25</v>
      </c>
    </row>
    <row r="32" spans="1:13" ht="15.75">
      <c r="B32" s="15"/>
      <c r="C32" s="16"/>
      <c r="D32" s="16"/>
      <c r="E32" s="16"/>
      <c r="F32" s="16"/>
      <c r="G32" s="16"/>
      <c r="H32" s="16"/>
      <c r="I32" s="16"/>
      <c r="J32" s="16"/>
    </row>
    <row r="33" spans="2:2">
      <c r="B33" s="17"/>
    </row>
    <row r="34" spans="2:2">
      <c r="B34" t="s">
        <v>38</v>
      </c>
    </row>
  </sheetData>
  <mergeCells count="3">
    <mergeCell ref="J1:L1"/>
    <mergeCell ref="B31:E31"/>
    <mergeCell ref="I2:L2"/>
  </mergeCells>
  <pageMargins left="0.47244094488188981" right="0.19685039370078741" top="0.23622047244094491" bottom="0.74803149606299213" header="0.15748031496062992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ОБОСНОВАНИЕ НМЦД</vt:lpstr>
      <vt:lpstr>'ОБОСНОВАНИЕ НМЦД'!Область_печати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2019-10-07T03:51:51Z</dcterms:modified>
</cp:coreProperties>
</file>