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Таблица 1" sheetId="1" r:id="rId1"/>
    <sheet name="ОБОСНОВАНИЕ НМЦД" sheetId="3" r:id="rId2"/>
  </sheets>
  <definedNames>
    <definedName name="_xlnm.Print_Area" localSheetId="1">'ОБОСНОВАНИЕ НМЦД'!$A$1:$L$32</definedName>
  </definedNames>
  <calcPr calcId="125725" refMode="R1C1"/>
</workbook>
</file>

<file path=xl/calcChain.xml><?xml version="1.0" encoding="utf-8"?>
<calcChain xmlns="http://schemas.openxmlformats.org/spreadsheetml/2006/main">
  <c r="C29" i="3"/>
  <c r="G29"/>
  <c r="F28"/>
  <c r="J27"/>
  <c r="F27"/>
  <c r="F26"/>
  <c r="J25"/>
  <c r="F25"/>
  <c r="J24"/>
  <c r="J23"/>
  <c r="F23"/>
  <c r="J22"/>
  <c r="F22"/>
  <c r="J21"/>
  <c r="F21"/>
  <c r="J20"/>
  <c r="F20"/>
  <c r="J19"/>
  <c r="F19"/>
  <c r="J18"/>
  <c r="F18"/>
  <c r="J17"/>
  <c r="F17"/>
  <c r="J16"/>
  <c r="F16"/>
  <c r="J15"/>
  <c r="F15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F14"/>
  <c r="G24" i="1"/>
  <c r="C24"/>
  <c r="F23"/>
  <c r="J22"/>
  <c r="F22"/>
  <c r="F21"/>
  <c r="J20"/>
  <c r="F20"/>
  <c r="J19"/>
  <c r="J18"/>
  <c r="F18"/>
  <c r="J17"/>
  <c r="F17"/>
  <c r="J16"/>
  <c r="F16"/>
  <c r="J15"/>
  <c r="F15"/>
  <c r="J14"/>
  <c r="F14"/>
  <c r="J13"/>
  <c r="F13"/>
  <c r="J12"/>
  <c r="F12"/>
  <c r="J11"/>
  <c r="F11"/>
  <c r="J10"/>
  <c r="F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F9"/>
  <c r="F29" i="3" l="1"/>
  <c r="F31" s="1"/>
  <c r="J29"/>
  <c r="F24" i="1"/>
  <c r="E26" s="1"/>
  <c r="J24"/>
</calcChain>
</file>

<file path=xl/sharedStrings.xml><?xml version="1.0" encoding="utf-8"?>
<sst xmlns="http://schemas.openxmlformats.org/spreadsheetml/2006/main" count="166" uniqueCount="65">
  <si>
    <t>№ п/п</t>
  </si>
  <si>
    <t>Адрес объекта</t>
  </si>
  <si>
    <t>ул. Звездная, (8)</t>
  </si>
  <si>
    <t>ул. Кирова, (319)</t>
  </si>
  <si>
    <t>ул. Мирная, 10</t>
  </si>
  <si>
    <t>ул. Новоуральская, 10</t>
  </si>
  <si>
    <t>ул. Народная, 31</t>
  </si>
  <si>
    <t>ул. Немировича-Данченко, 145/1</t>
  </si>
  <si>
    <t>ул. Приморская, 15</t>
  </si>
  <si>
    <t>ул. Звездная, 4б</t>
  </si>
  <si>
    <t>Красный проспект, 50</t>
  </si>
  <si>
    <t>ул. Романова, 33</t>
  </si>
  <si>
    <t>ул. Котовского, 19</t>
  </si>
  <si>
    <t>Площадь убираемой кровли, кв. м</t>
  </si>
  <si>
    <t>Планируемая периодичность очистки за сезон, раз</t>
  </si>
  <si>
    <t>Общая стоимость очистки снега с кровли за сезон, руб.</t>
  </si>
  <si>
    <r>
      <t>Периметр убираемой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кровли, пог. м </t>
    </r>
  </si>
  <si>
    <t>Общая стоимость очистки сосулек,  наледи за сезон, руб.</t>
  </si>
  <si>
    <t>Вид кровли</t>
  </si>
  <si>
    <t>Описание объекта</t>
  </si>
  <si>
    <t>Скатная</t>
  </si>
  <si>
    <t>Плоская</t>
  </si>
  <si>
    <t>ИТОГО</t>
  </si>
  <si>
    <t>руб.</t>
  </si>
  <si>
    <t>-</t>
  </si>
  <si>
    <t>ул. Промышленная,1</t>
  </si>
  <si>
    <t>Нежилое здание, 1-этажное,  Sобщ = 196,9 кв. м</t>
  </si>
  <si>
    <t>Здание котельной, 1-этажное, Sобщ = 230,8 кв. м</t>
  </si>
  <si>
    <t>Пристройка к многоквартирному дому, 1-этажная,  Sобщ = 321,3 кв. м</t>
  </si>
  <si>
    <t>Нежилое здание, 1-этажное,  Sобщ = 422,4 кв. м</t>
  </si>
  <si>
    <t>Административное здание, 5-этажное,  Sобщ = 7169,2 кв. м</t>
  </si>
  <si>
    <t>Нежилое здание, 2-х этажное,  Sобщ = 1016,0 кв. м</t>
  </si>
  <si>
    <t>Нежилое здание, 2-х этажное, Sобщ = 2206,5 кв. м</t>
  </si>
  <si>
    <t>Нежилое здание, 2-х этажное, Sобщ = 730,9 кв. м</t>
  </si>
  <si>
    <t>Нежилое здание, 2-х этажное с подвалом, Sобщ = 728,8 кв. м</t>
  </si>
  <si>
    <t>Здание (ЦТП-п01), 2-х этажное, Sобщ = 259,6 кв. м</t>
  </si>
  <si>
    <t>Начальник отдела закупок ________________ Д. В. Русаков</t>
  </si>
  <si>
    <t>Обоснование начальной максимальной цены договора на уборку снега и очистку от сосулек и наледи с объектов</t>
  </si>
  <si>
    <t>Таблица 1. Перечень отдельностоящих зданий</t>
  </si>
  <si>
    <t>Стоимость очистки 1 кв. м, руб.</t>
  </si>
  <si>
    <t xml:space="preserve"> Стоимость очистки сосулек,  наледи 1 пог. м, руб.</t>
  </si>
  <si>
    <t>Коммерческое предложение № 1:</t>
  </si>
  <si>
    <t>ул. Вилюйская, 24</t>
  </si>
  <si>
    <t>Встроенно-пристроенное помещение, 1-этажное, Sобщ=381,15 кв. м</t>
  </si>
  <si>
    <t xml:space="preserve">ул. Мира, 34а </t>
  </si>
  <si>
    <t>Коммерческое предложение № 2:</t>
  </si>
  <si>
    <t>Коммерческое предложение № 3:</t>
  </si>
  <si>
    <t>Отдельностоящее 1 этажное Sобщ= 57,2 кв. м</t>
  </si>
  <si>
    <t>Отдельностоящее 2-х этажное здание, Sобщ = 3924,5 кв. м</t>
  </si>
  <si>
    <t>Здание административное, 8-этажное</t>
  </si>
  <si>
    <t>Приложение № 1 к _____________</t>
  </si>
  <si>
    <t>от "___" _________ 2020 г № ____________</t>
  </si>
  <si>
    <t>ул. Полярная, 15</t>
  </si>
  <si>
    <t>Нежилое здание,1-этажное, Sобщ = 129,3 кв. м</t>
  </si>
  <si>
    <t xml:space="preserve">Цена настоящего договора составляет: </t>
  </si>
  <si>
    <t>рублей</t>
  </si>
  <si>
    <t>ИТОГО цена договора: 617853,81 руб. + 149348,94 руб. =</t>
  </si>
  <si>
    <t>Сброс снега 48,00 руб. /кв. м, сброс сосулек 42,00 руб./пог. м</t>
  </si>
  <si>
    <t>Сброс снега 40,00 руб. /кв. м, сброс сосулек 35,00 руб./пог. м</t>
  </si>
  <si>
    <t>Сброс снега 45,00 руб. /кв. м, сброс сосулек 40,00 руб./пог. м</t>
  </si>
  <si>
    <t>Средняя стоимость сброса снега 44,33 руб./кв.м</t>
  </si>
  <si>
    <t>Средняя стоимость сброса сосулек 39,00 руб./пог.м</t>
  </si>
  <si>
    <t>к  извещению и документации</t>
  </si>
  <si>
    <t>запроса котировок в электронной форме</t>
  </si>
  <si>
    <t>Приложение №3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</si>
</sst>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0" xfId="0" applyFont="1"/>
    <xf numFmtId="0" fontId="3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/>
    <xf numFmtId="0" fontId="7" fillId="2" borderId="0" xfId="0" applyFont="1" applyFill="1"/>
    <xf numFmtId="2" fontId="8" fillId="0" borderId="0" xfId="0" applyNumberFormat="1" applyFont="1" applyFill="1"/>
    <xf numFmtId="0" fontId="8" fillId="0" borderId="0" xfId="0" applyFont="1"/>
    <xf numFmtId="0" fontId="9" fillId="0" borderId="0" xfId="0" applyFont="1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>
      <selection activeCell="A8" sqref="A8:L24"/>
    </sheetView>
  </sheetViews>
  <sheetFormatPr defaultRowHeight="15"/>
  <cols>
    <col min="2" max="2" width="24.42578125" customWidth="1"/>
    <col min="3" max="3" width="16.85546875" customWidth="1"/>
    <col min="4" max="4" width="11.7109375" customWidth="1"/>
    <col min="5" max="5" width="11.28515625" customWidth="1"/>
    <col min="6" max="6" width="12.42578125" customWidth="1"/>
    <col min="7" max="7" width="11.42578125" customWidth="1"/>
    <col min="8" max="8" width="10.85546875" customWidth="1"/>
    <col min="9" max="9" width="11.28515625" customWidth="1"/>
    <col min="10" max="10" width="10.85546875" customWidth="1"/>
    <col min="11" max="11" width="10.140625" customWidth="1"/>
    <col min="12" max="12" width="34.140625" customWidth="1"/>
  </cols>
  <sheetData>
    <row r="1" spans="1:13" ht="15.75">
      <c r="C1" s="22"/>
      <c r="G1" s="22"/>
      <c r="I1" s="23"/>
      <c r="J1" s="35" t="s">
        <v>50</v>
      </c>
      <c r="K1" s="35"/>
      <c r="L1" s="35"/>
      <c r="M1" s="4"/>
    </row>
    <row r="2" spans="1:13" ht="15.75">
      <c r="C2" s="22"/>
      <c r="G2" s="22"/>
      <c r="I2" s="35" t="s">
        <v>51</v>
      </c>
      <c r="J2" s="35"/>
      <c r="K2" s="35"/>
      <c r="L2" s="35"/>
      <c r="M2" s="4"/>
    </row>
    <row r="3" spans="1:13" ht="15.75">
      <c r="C3" s="22"/>
      <c r="G3" s="22"/>
      <c r="I3" s="20"/>
      <c r="J3" s="20"/>
      <c r="K3" s="20"/>
      <c r="L3" s="20"/>
      <c r="M3" s="4"/>
    </row>
    <row r="4" spans="1:13" ht="15.75">
      <c r="C4" s="22"/>
      <c r="G4" s="22"/>
      <c r="J4" s="4"/>
      <c r="K4" s="4"/>
      <c r="L4" s="4"/>
      <c r="M4" s="4"/>
    </row>
    <row r="5" spans="1:13" ht="15.75">
      <c r="B5" s="5" t="s">
        <v>38</v>
      </c>
      <c r="C5" s="22"/>
      <c r="F5" s="5"/>
      <c r="G5" s="24"/>
      <c r="H5" s="5"/>
      <c r="J5" s="4"/>
      <c r="K5" s="4"/>
      <c r="L5" s="4"/>
    </row>
    <row r="6" spans="1:13" ht="15.75">
      <c r="B6" s="5"/>
      <c r="C6" s="24"/>
      <c r="D6" s="5"/>
      <c r="E6" s="5"/>
      <c r="F6" s="5"/>
      <c r="G6" s="24"/>
      <c r="H6" s="5"/>
      <c r="L6" s="18"/>
      <c r="M6" s="7"/>
    </row>
    <row r="7" spans="1:13" ht="24.75" customHeight="1">
      <c r="C7" s="22"/>
      <c r="G7" s="22"/>
      <c r="M7" s="7"/>
    </row>
    <row r="8" spans="1:13" ht="31.5" customHeight="1">
      <c r="A8" s="1" t="s">
        <v>0</v>
      </c>
      <c r="B8" s="1" t="s">
        <v>1</v>
      </c>
      <c r="C8" s="25" t="s">
        <v>13</v>
      </c>
      <c r="D8" s="1" t="s">
        <v>39</v>
      </c>
      <c r="E8" s="1" t="s">
        <v>14</v>
      </c>
      <c r="F8" s="6" t="s">
        <v>15</v>
      </c>
      <c r="G8" s="26" t="s">
        <v>16</v>
      </c>
      <c r="H8" s="6" t="s">
        <v>40</v>
      </c>
      <c r="I8" s="6" t="s">
        <v>14</v>
      </c>
      <c r="J8" s="6" t="s">
        <v>17</v>
      </c>
      <c r="K8" s="1" t="s">
        <v>18</v>
      </c>
      <c r="L8" s="1" t="s">
        <v>19</v>
      </c>
      <c r="M8" s="7"/>
    </row>
    <row r="9" spans="1:13" ht="30.75" customHeight="1">
      <c r="A9" s="1">
        <v>1</v>
      </c>
      <c r="B9" s="2" t="s">
        <v>10</v>
      </c>
      <c r="C9" s="8">
        <v>250</v>
      </c>
      <c r="D9" s="3">
        <v>44.33</v>
      </c>
      <c r="E9" s="9">
        <v>2</v>
      </c>
      <c r="F9" s="9">
        <f>C9*D9*E9</f>
        <v>22165</v>
      </c>
      <c r="G9" s="8" t="s">
        <v>24</v>
      </c>
      <c r="H9" s="8" t="s">
        <v>24</v>
      </c>
      <c r="I9" s="8" t="s">
        <v>24</v>
      </c>
      <c r="J9" s="8" t="s">
        <v>24</v>
      </c>
      <c r="K9" s="1" t="s">
        <v>21</v>
      </c>
      <c r="L9" s="10" t="s">
        <v>49</v>
      </c>
      <c r="M9" s="7"/>
    </row>
    <row r="10" spans="1:13" ht="32.25" customHeight="1">
      <c r="A10" s="1">
        <f>A9+1</f>
        <v>2</v>
      </c>
      <c r="B10" s="2" t="s">
        <v>2</v>
      </c>
      <c r="C10" s="8">
        <v>128.19999999999999</v>
      </c>
      <c r="D10" s="3">
        <v>44.33</v>
      </c>
      <c r="E10" s="9">
        <v>2</v>
      </c>
      <c r="F10" s="9">
        <f t="shared" ref="F10" si="0">C10*D10*E10</f>
        <v>11366.211999999998</v>
      </c>
      <c r="G10" s="8">
        <v>50</v>
      </c>
      <c r="H10" s="3">
        <v>39</v>
      </c>
      <c r="I10" s="3">
        <v>3</v>
      </c>
      <c r="J10" s="3">
        <f>G10*H10*I10</f>
        <v>5850</v>
      </c>
      <c r="K10" s="1" t="s">
        <v>20</v>
      </c>
      <c r="L10" s="10" t="s">
        <v>35</v>
      </c>
      <c r="M10" s="7"/>
    </row>
    <row r="11" spans="1:13" ht="32.25" customHeight="1">
      <c r="A11" s="1">
        <f t="shared" ref="A11:A23" si="1">A10+1</f>
        <v>3</v>
      </c>
      <c r="B11" s="2" t="s">
        <v>9</v>
      </c>
      <c r="C11" s="8">
        <v>250.8</v>
      </c>
      <c r="D11" s="3">
        <v>44.33</v>
      </c>
      <c r="E11" s="3">
        <v>2</v>
      </c>
      <c r="F11" s="3">
        <f>C11*D11*E11</f>
        <v>22235.928</v>
      </c>
      <c r="G11" s="8">
        <v>52</v>
      </c>
      <c r="H11" s="3">
        <v>39</v>
      </c>
      <c r="I11" s="3">
        <v>3</v>
      </c>
      <c r="J11" s="3">
        <f t="shared" ref="J11:J18" si="2">G11*H11*I11</f>
        <v>6084</v>
      </c>
      <c r="K11" s="1" t="s">
        <v>20</v>
      </c>
      <c r="L11" s="10" t="s">
        <v>26</v>
      </c>
      <c r="M11" s="7"/>
    </row>
    <row r="12" spans="1:13" ht="30.75" customHeight="1">
      <c r="A12" s="1">
        <f t="shared" si="1"/>
        <v>4</v>
      </c>
      <c r="B12" s="2" t="s">
        <v>3</v>
      </c>
      <c r="C12" s="8">
        <v>265.39999999999998</v>
      </c>
      <c r="D12" s="3">
        <v>44.33</v>
      </c>
      <c r="E12" s="9">
        <v>2</v>
      </c>
      <c r="F12" s="9">
        <f t="shared" ref="F12:F18" si="3">C12*D12*E12</f>
        <v>23530.363999999998</v>
      </c>
      <c r="G12" s="8">
        <v>68.02</v>
      </c>
      <c r="H12" s="3">
        <v>39</v>
      </c>
      <c r="I12" s="3">
        <v>3</v>
      </c>
      <c r="J12" s="3">
        <f t="shared" si="2"/>
        <v>7958.3399999999992</v>
      </c>
      <c r="K12" s="1" t="s">
        <v>21</v>
      </c>
      <c r="L12" s="10" t="s">
        <v>27</v>
      </c>
      <c r="M12" s="7"/>
    </row>
    <row r="13" spans="1:13" ht="33.75" customHeight="1">
      <c r="A13" s="1">
        <f t="shared" si="1"/>
        <v>5</v>
      </c>
      <c r="B13" s="2" t="s">
        <v>4</v>
      </c>
      <c r="C13" s="8">
        <v>284.39999999999998</v>
      </c>
      <c r="D13" s="3">
        <v>44.33</v>
      </c>
      <c r="E13" s="9">
        <v>2</v>
      </c>
      <c r="F13" s="9">
        <f t="shared" si="3"/>
        <v>25214.903999999999</v>
      </c>
      <c r="G13" s="8">
        <v>59.3</v>
      </c>
      <c r="H13" s="3">
        <v>39</v>
      </c>
      <c r="I13" s="3">
        <v>3</v>
      </c>
      <c r="J13" s="3">
        <f t="shared" si="2"/>
        <v>6938.0999999999995</v>
      </c>
      <c r="K13" s="1" t="s">
        <v>21</v>
      </c>
      <c r="L13" s="10" t="s">
        <v>28</v>
      </c>
      <c r="M13" s="7"/>
    </row>
    <row r="14" spans="1:13" ht="30.75" customHeight="1">
      <c r="A14" s="1">
        <f t="shared" si="1"/>
        <v>6</v>
      </c>
      <c r="B14" s="2" t="s">
        <v>6</v>
      </c>
      <c r="C14" s="8">
        <v>377.7</v>
      </c>
      <c r="D14" s="3">
        <v>44.33</v>
      </c>
      <c r="E14" s="9">
        <v>2</v>
      </c>
      <c r="F14" s="9">
        <f t="shared" si="3"/>
        <v>33486.881999999998</v>
      </c>
      <c r="G14" s="8">
        <v>83.2</v>
      </c>
      <c r="H14" s="3">
        <v>39</v>
      </c>
      <c r="I14" s="3">
        <v>3</v>
      </c>
      <c r="J14" s="3">
        <f t="shared" si="2"/>
        <v>9734.4000000000015</v>
      </c>
      <c r="K14" s="1" t="s">
        <v>20</v>
      </c>
      <c r="L14" s="10" t="s">
        <v>34</v>
      </c>
      <c r="M14" s="7"/>
    </row>
    <row r="15" spans="1:13" ht="32.25" customHeight="1">
      <c r="A15" s="1">
        <f t="shared" si="1"/>
        <v>7</v>
      </c>
      <c r="B15" s="2" t="s">
        <v>7</v>
      </c>
      <c r="C15" s="8">
        <v>450</v>
      </c>
      <c r="D15" s="3">
        <v>44.33</v>
      </c>
      <c r="E15" s="9">
        <v>2</v>
      </c>
      <c r="F15" s="9">
        <f t="shared" si="3"/>
        <v>39897</v>
      </c>
      <c r="G15" s="8">
        <v>80</v>
      </c>
      <c r="H15" s="3">
        <v>39</v>
      </c>
      <c r="I15" s="3">
        <v>3</v>
      </c>
      <c r="J15" s="3">
        <f t="shared" si="2"/>
        <v>9360</v>
      </c>
      <c r="K15" s="1" t="s">
        <v>20</v>
      </c>
      <c r="L15" s="10" t="s">
        <v>33</v>
      </c>
      <c r="M15" s="7"/>
    </row>
    <row r="16" spans="1:13" ht="44.25" customHeight="1">
      <c r="A16" s="1">
        <f t="shared" si="1"/>
        <v>8</v>
      </c>
      <c r="B16" s="2" t="s">
        <v>5</v>
      </c>
      <c r="C16" s="8">
        <v>1262.2</v>
      </c>
      <c r="D16" s="3">
        <v>44.33</v>
      </c>
      <c r="E16" s="9">
        <v>2</v>
      </c>
      <c r="F16" s="9">
        <f t="shared" si="3"/>
        <v>111906.652</v>
      </c>
      <c r="G16" s="8">
        <v>238.4</v>
      </c>
      <c r="H16" s="3">
        <v>39</v>
      </c>
      <c r="I16" s="3">
        <v>3</v>
      </c>
      <c r="J16" s="3">
        <f t="shared" si="2"/>
        <v>27892.800000000003</v>
      </c>
      <c r="K16" s="1" t="s">
        <v>20</v>
      </c>
      <c r="L16" s="10" t="s">
        <v>32</v>
      </c>
      <c r="M16" s="7"/>
    </row>
    <row r="17" spans="1:13" ht="33" customHeight="1">
      <c r="A17" s="1">
        <f t="shared" si="1"/>
        <v>9</v>
      </c>
      <c r="B17" s="2" t="s">
        <v>52</v>
      </c>
      <c r="C17" s="8">
        <v>229.2</v>
      </c>
      <c r="D17" s="3">
        <v>44.33</v>
      </c>
      <c r="E17" s="9">
        <v>2</v>
      </c>
      <c r="F17" s="9">
        <f t="shared" si="3"/>
        <v>20320.871999999999</v>
      </c>
      <c r="G17" s="8">
        <v>75.7</v>
      </c>
      <c r="H17" s="3">
        <v>39</v>
      </c>
      <c r="I17" s="3">
        <v>3</v>
      </c>
      <c r="J17" s="3">
        <f t="shared" si="2"/>
        <v>8856.9000000000015</v>
      </c>
      <c r="K17" s="1" t="s">
        <v>20</v>
      </c>
      <c r="L17" s="10" t="s">
        <v>53</v>
      </c>
      <c r="M17" s="7"/>
    </row>
    <row r="18" spans="1:13" ht="31.5" customHeight="1">
      <c r="A18" s="1">
        <f t="shared" si="1"/>
        <v>10</v>
      </c>
      <c r="B18" s="2" t="s">
        <v>8</v>
      </c>
      <c r="C18" s="8">
        <v>506.9</v>
      </c>
      <c r="D18" s="3">
        <v>44.33</v>
      </c>
      <c r="E18" s="9">
        <v>2</v>
      </c>
      <c r="F18" s="9">
        <f t="shared" si="3"/>
        <v>44941.753999999994</v>
      </c>
      <c r="G18" s="8">
        <v>106.2</v>
      </c>
      <c r="H18" s="3">
        <v>39</v>
      </c>
      <c r="I18" s="3">
        <v>3</v>
      </c>
      <c r="J18" s="3">
        <f t="shared" si="2"/>
        <v>12425.400000000001</v>
      </c>
      <c r="K18" s="1" t="s">
        <v>20</v>
      </c>
      <c r="L18" s="10" t="s">
        <v>29</v>
      </c>
      <c r="M18" s="7"/>
    </row>
    <row r="19" spans="1:13" ht="31.5" customHeight="1">
      <c r="A19" s="1">
        <f t="shared" si="1"/>
        <v>11</v>
      </c>
      <c r="B19" s="2" t="s">
        <v>25</v>
      </c>
      <c r="C19" s="8" t="s">
        <v>24</v>
      </c>
      <c r="D19" s="3"/>
      <c r="E19" s="3" t="s">
        <v>24</v>
      </c>
      <c r="F19" s="9" t="s">
        <v>24</v>
      </c>
      <c r="G19" s="8">
        <v>91.1</v>
      </c>
      <c r="H19" s="3">
        <v>39</v>
      </c>
      <c r="I19" s="3">
        <v>4</v>
      </c>
      <c r="J19" s="3">
        <f>G19*H19*I19</f>
        <v>14211.599999999999</v>
      </c>
      <c r="K19" s="1" t="s">
        <v>20</v>
      </c>
      <c r="L19" s="10" t="s">
        <v>30</v>
      </c>
      <c r="M19" s="7"/>
    </row>
    <row r="20" spans="1:13" ht="31.5" customHeight="1">
      <c r="A20" s="1">
        <f t="shared" si="1"/>
        <v>12</v>
      </c>
      <c r="B20" s="2" t="s">
        <v>11</v>
      </c>
      <c r="C20" s="27">
        <v>843</v>
      </c>
      <c r="D20" s="3">
        <v>44.33</v>
      </c>
      <c r="E20" s="3">
        <v>3</v>
      </c>
      <c r="F20" s="3">
        <f>C20*D20*E20</f>
        <v>112110.56999999998</v>
      </c>
      <c r="G20" s="8">
        <v>135.19999999999999</v>
      </c>
      <c r="H20" s="3">
        <v>39</v>
      </c>
      <c r="I20" s="3">
        <v>3</v>
      </c>
      <c r="J20" s="3">
        <f>G20*H20*I20</f>
        <v>15818.399999999998</v>
      </c>
      <c r="K20" s="6" t="s">
        <v>20</v>
      </c>
      <c r="L20" s="10" t="s">
        <v>31</v>
      </c>
      <c r="M20" s="7"/>
    </row>
    <row r="21" spans="1:13" ht="32.25" customHeight="1">
      <c r="A21" s="1">
        <f t="shared" si="1"/>
        <v>13</v>
      </c>
      <c r="B21" s="2" t="s">
        <v>42</v>
      </c>
      <c r="C21" s="8">
        <v>381.15</v>
      </c>
      <c r="D21" s="3">
        <v>44.33</v>
      </c>
      <c r="E21" s="3">
        <v>2</v>
      </c>
      <c r="F21" s="3">
        <f t="shared" ref="F21:F23" si="4">C21*D21*E21</f>
        <v>33792.758999999998</v>
      </c>
      <c r="G21" s="8" t="s">
        <v>24</v>
      </c>
      <c r="H21" s="3" t="s">
        <v>24</v>
      </c>
      <c r="I21" s="3" t="s">
        <v>24</v>
      </c>
      <c r="J21" s="3" t="s">
        <v>24</v>
      </c>
      <c r="K21" s="1" t="s">
        <v>21</v>
      </c>
      <c r="L21" s="11" t="s">
        <v>43</v>
      </c>
      <c r="M21" s="7"/>
    </row>
    <row r="22" spans="1:13" ht="30.75" customHeight="1">
      <c r="A22" s="1">
        <f>A21+1</f>
        <v>14</v>
      </c>
      <c r="B22" s="2" t="s">
        <v>12</v>
      </c>
      <c r="C22" s="8">
        <v>1235.4100000000001</v>
      </c>
      <c r="D22" s="3">
        <v>44.33</v>
      </c>
      <c r="E22" s="9">
        <v>2</v>
      </c>
      <c r="F22" s="9">
        <f t="shared" si="4"/>
        <v>109531.4506</v>
      </c>
      <c r="G22" s="8">
        <v>207</v>
      </c>
      <c r="H22" s="3">
        <v>39</v>
      </c>
      <c r="I22" s="3">
        <v>3</v>
      </c>
      <c r="J22" s="3">
        <f t="shared" ref="J22" si="5">G22*H22*I22</f>
        <v>24219</v>
      </c>
      <c r="K22" s="1" t="s">
        <v>20</v>
      </c>
      <c r="L22" s="11" t="s">
        <v>48</v>
      </c>
      <c r="M22" s="7"/>
    </row>
    <row r="23" spans="1:13" ht="34.5" customHeight="1">
      <c r="A23" s="1">
        <f t="shared" si="1"/>
        <v>15</v>
      </c>
      <c r="B23" s="2" t="s">
        <v>44</v>
      </c>
      <c r="C23" s="8">
        <v>82.94</v>
      </c>
      <c r="D23" s="3">
        <v>44.33</v>
      </c>
      <c r="E23" s="9">
        <v>2</v>
      </c>
      <c r="F23" s="9">
        <f t="shared" si="4"/>
        <v>7353.4603999999999</v>
      </c>
      <c r="G23" s="8" t="s">
        <v>24</v>
      </c>
      <c r="H23" s="3" t="s">
        <v>24</v>
      </c>
      <c r="I23" s="3" t="s">
        <v>24</v>
      </c>
      <c r="J23" s="3" t="s">
        <v>24</v>
      </c>
      <c r="K23" s="1" t="s">
        <v>20</v>
      </c>
      <c r="L23" s="11" t="s">
        <v>47</v>
      </c>
      <c r="M23" s="7"/>
    </row>
    <row r="24" spans="1:13" ht="34.5" customHeight="1">
      <c r="A24" s="1"/>
      <c r="B24" s="2" t="s">
        <v>22</v>
      </c>
      <c r="C24" s="8">
        <f>C9+C10+C11+C12+C13+C14+C15+C16+C17+C18+C20+C21+C22+C23</f>
        <v>6547.2999999999984</v>
      </c>
      <c r="D24" s="3"/>
      <c r="E24" s="3"/>
      <c r="F24" s="3">
        <f>F9+F10+F11+F12+F13+F14+F15+F16+F17+F18+F20+F21+F22+F23</f>
        <v>617853.80799999996</v>
      </c>
      <c r="G24" s="8">
        <f>G10+G11+G12+G13+G14+G15+G16+G17+G18+G19+G20+G22</f>
        <v>1246.1200000000001</v>
      </c>
      <c r="H24" s="3"/>
      <c r="I24" s="3"/>
      <c r="J24" s="3">
        <f>J10+J11+J12+J13+J14+J15+J16+J17+J18+J19+J20+J22</f>
        <v>149348.94</v>
      </c>
      <c r="K24" s="1"/>
      <c r="L24" s="10"/>
      <c r="M24" s="7"/>
    </row>
    <row r="25" spans="1:13" ht="34.5" customHeight="1">
      <c r="C25" s="22"/>
      <c r="G25" s="22"/>
      <c r="M25" s="7"/>
    </row>
    <row r="26" spans="1:13" ht="34.5" customHeight="1">
      <c r="B26" s="5" t="s">
        <v>54</v>
      </c>
      <c r="C26" s="22"/>
      <c r="E26" s="28">
        <f>F24+J24</f>
        <v>767202.74799999991</v>
      </c>
      <c r="F26" s="29" t="s">
        <v>55</v>
      </c>
      <c r="G26" s="30"/>
      <c r="H26" s="31"/>
      <c r="M26" s="7"/>
    </row>
    <row r="27" spans="1:13" ht="48.75" customHeight="1">
      <c r="C27" s="22"/>
      <c r="F27" s="16"/>
      <c r="G27" s="22"/>
      <c r="M27" s="7"/>
    </row>
    <row r="29" spans="1:13" ht="15.75">
      <c r="B29" s="14"/>
      <c r="C29" s="15"/>
      <c r="D29" s="15"/>
      <c r="E29" s="15"/>
      <c r="F29" s="15"/>
      <c r="G29" s="15"/>
      <c r="H29" s="15"/>
      <c r="I29" s="15"/>
      <c r="J29" s="15"/>
    </row>
    <row r="30" spans="1:13">
      <c r="B30" s="16"/>
    </row>
  </sheetData>
  <sortState ref="C2:G23">
    <sortCondition ref="D2"/>
  </sortState>
  <mergeCells count="2">
    <mergeCell ref="I2:L2"/>
    <mergeCell ref="J1:L1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topLeftCell="A16" zoomScale="110" zoomScaleNormal="100" zoomScaleSheetLayoutView="110" workbookViewId="0">
      <selection activeCell="J8" sqref="J8"/>
    </sheetView>
  </sheetViews>
  <sheetFormatPr defaultRowHeight="15"/>
  <cols>
    <col min="1" max="1" width="5.140625" customWidth="1"/>
    <col min="2" max="2" width="24.42578125" customWidth="1"/>
    <col min="3" max="3" width="12.42578125" customWidth="1"/>
    <col min="4" max="4" width="11.7109375" customWidth="1"/>
    <col min="5" max="5" width="11.28515625" customWidth="1"/>
    <col min="6" max="6" width="12.42578125" customWidth="1"/>
    <col min="7" max="7" width="12" customWidth="1"/>
    <col min="8" max="8" width="12.140625" customWidth="1"/>
    <col min="9" max="9" width="11.28515625" customWidth="1"/>
    <col min="10" max="10" width="11.5703125" customWidth="1"/>
    <col min="11" max="11" width="10.140625" customWidth="1"/>
    <col min="12" max="12" width="40" customWidth="1"/>
  </cols>
  <sheetData>
    <row r="1" spans="1:13" ht="15.75">
      <c r="I1" s="33"/>
      <c r="J1" s="33"/>
      <c r="K1" s="34" t="s">
        <v>64</v>
      </c>
      <c r="M1" s="4"/>
    </row>
    <row r="2" spans="1:13" ht="15.75">
      <c r="I2" s="33"/>
      <c r="J2" s="33"/>
      <c r="K2" s="34" t="s">
        <v>62</v>
      </c>
      <c r="M2" s="4"/>
    </row>
    <row r="3" spans="1:13" ht="15.75">
      <c r="I3" s="17"/>
      <c r="J3" s="17"/>
      <c r="K3" s="34" t="s">
        <v>63</v>
      </c>
      <c r="M3" s="4"/>
    </row>
    <row r="4" spans="1:13" ht="15.75">
      <c r="I4" s="21"/>
      <c r="J4" s="21"/>
      <c r="K4" s="34"/>
      <c r="M4" s="4"/>
    </row>
    <row r="5" spans="1:13" ht="15.75">
      <c r="J5" s="4"/>
      <c r="K5" s="4"/>
      <c r="L5" s="4"/>
      <c r="M5" s="4"/>
    </row>
    <row r="6" spans="1:13" ht="15.75">
      <c r="B6" s="5" t="s">
        <v>37</v>
      </c>
      <c r="C6" s="5"/>
      <c r="D6" s="5"/>
      <c r="E6" s="5"/>
      <c r="F6" s="5"/>
      <c r="G6" s="5"/>
      <c r="H6" s="5"/>
      <c r="J6" s="4"/>
      <c r="K6" s="4"/>
      <c r="L6" s="4"/>
      <c r="M6" s="4"/>
    </row>
    <row r="7" spans="1:13" ht="15.75">
      <c r="B7" s="5"/>
      <c r="C7" s="5"/>
      <c r="D7" s="5"/>
      <c r="E7" s="5"/>
      <c r="F7" s="5"/>
      <c r="G7" s="5"/>
      <c r="H7" s="5"/>
      <c r="J7" s="4"/>
      <c r="K7" s="4"/>
      <c r="L7" s="4"/>
      <c r="M7" s="4"/>
    </row>
    <row r="8" spans="1:13" ht="11.25" customHeight="1">
      <c r="B8" s="5"/>
      <c r="C8" s="5"/>
      <c r="D8" s="5"/>
      <c r="E8" s="5"/>
      <c r="F8" s="5"/>
      <c r="G8" s="5"/>
      <c r="H8" s="5"/>
      <c r="L8" s="18"/>
    </row>
    <row r="9" spans="1:13" ht="15.75">
      <c r="B9" s="5" t="s">
        <v>41</v>
      </c>
      <c r="C9" s="5"/>
      <c r="D9" s="5" t="s">
        <v>57</v>
      </c>
      <c r="E9" s="5"/>
      <c r="F9" s="5"/>
      <c r="G9" s="5"/>
      <c r="H9" s="5"/>
      <c r="K9" t="s">
        <v>60</v>
      </c>
      <c r="L9" s="19"/>
    </row>
    <row r="10" spans="1:13" ht="15.75">
      <c r="B10" s="5" t="s">
        <v>45</v>
      </c>
      <c r="C10" s="5"/>
      <c r="D10" s="5" t="s">
        <v>58</v>
      </c>
      <c r="E10" s="5"/>
      <c r="F10" s="5"/>
      <c r="G10" s="5"/>
      <c r="H10" s="5"/>
      <c r="K10" t="s">
        <v>61</v>
      </c>
      <c r="L10" s="19"/>
    </row>
    <row r="11" spans="1:13" ht="15.75">
      <c r="B11" s="5" t="s">
        <v>46</v>
      </c>
      <c r="C11" s="5"/>
      <c r="D11" s="5" t="s">
        <v>59</v>
      </c>
      <c r="E11" s="5"/>
      <c r="F11" s="5"/>
      <c r="G11" s="5"/>
      <c r="H11" s="5"/>
    </row>
    <row r="12" spans="1:13" ht="10.5" customHeight="1"/>
    <row r="13" spans="1:13" ht="94.5">
      <c r="A13" s="1" t="s">
        <v>0</v>
      </c>
      <c r="B13" s="1" t="s">
        <v>1</v>
      </c>
      <c r="C13" s="25" t="s">
        <v>13</v>
      </c>
      <c r="D13" s="1" t="s">
        <v>39</v>
      </c>
      <c r="E13" s="1" t="s">
        <v>14</v>
      </c>
      <c r="F13" s="6" t="s">
        <v>15</v>
      </c>
      <c r="G13" s="26" t="s">
        <v>16</v>
      </c>
      <c r="H13" s="6" t="s">
        <v>40</v>
      </c>
      <c r="I13" s="6" t="s">
        <v>14</v>
      </c>
      <c r="J13" s="6" t="s">
        <v>17</v>
      </c>
      <c r="K13" s="1" t="s">
        <v>18</v>
      </c>
      <c r="L13" s="1" t="s">
        <v>19</v>
      </c>
      <c r="M13" s="7"/>
    </row>
    <row r="14" spans="1:13" ht="24.75" customHeight="1">
      <c r="A14" s="1">
        <v>1</v>
      </c>
      <c r="B14" s="2" t="s">
        <v>10</v>
      </c>
      <c r="C14" s="8">
        <v>250</v>
      </c>
      <c r="D14" s="3">
        <v>44.33</v>
      </c>
      <c r="E14" s="9">
        <v>2</v>
      </c>
      <c r="F14" s="9">
        <f>C14*D14*E14</f>
        <v>22165</v>
      </c>
      <c r="G14" s="8" t="s">
        <v>24</v>
      </c>
      <c r="H14" s="8" t="s">
        <v>24</v>
      </c>
      <c r="I14" s="8" t="s">
        <v>24</v>
      </c>
      <c r="J14" s="8" t="s">
        <v>24</v>
      </c>
      <c r="K14" s="1" t="s">
        <v>21</v>
      </c>
      <c r="L14" s="10" t="s">
        <v>49</v>
      </c>
      <c r="M14" s="7"/>
    </row>
    <row r="15" spans="1:13" ht="32.25" customHeight="1">
      <c r="A15" s="1">
        <f>A14+1</f>
        <v>2</v>
      </c>
      <c r="B15" s="2" t="s">
        <v>2</v>
      </c>
      <c r="C15" s="8">
        <v>128.19999999999999</v>
      </c>
      <c r="D15" s="3">
        <v>44.33</v>
      </c>
      <c r="E15" s="9">
        <v>2</v>
      </c>
      <c r="F15" s="9">
        <f t="shared" ref="F15" si="0">C15*D15*E15</f>
        <v>11366.211999999998</v>
      </c>
      <c r="G15" s="8">
        <v>50</v>
      </c>
      <c r="H15" s="3">
        <v>39</v>
      </c>
      <c r="I15" s="3">
        <v>3</v>
      </c>
      <c r="J15" s="3">
        <f>G15*H15*I15</f>
        <v>5850</v>
      </c>
      <c r="K15" s="1" t="s">
        <v>20</v>
      </c>
      <c r="L15" s="10" t="s">
        <v>35</v>
      </c>
      <c r="M15" s="7"/>
    </row>
    <row r="16" spans="1:13" ht="30.75" customHeight="1">
      <c r="A16" s="1">
        <f t="shared" ref="A16:A28" si="1">A15+1</f>
        <v>3</v>
      </c>
      <c r="B16" s="2" t="s">
        <v>9</v>
      </c>
      <c r="C16" s="8">
        <v>250.8</v>
      </c>
      <c r="D16" s="3">
        <v>44.33</v>
      </c>
      <c r="E16" s="3">
        <v>2</v>
      </c>
      <c r="F16" s="3">
        <f>C16*D16*E16</f>
        <v>22235.928</v>
      </c>
      <c r="G16" s="8">
        <v>52</v>
      </c>
      <c r="H16" s="3">
        <v>39</v>
      </c>
      <c r="I16" s="3">
        <v>3</v>
      </c>
      <c r="J16" s="3">
        <f t="shared" ref="J16:J23" si="2">G16*H16*I16</f>
        <v>6084</v>
      </c>
      <c r="K16" s="1" t="s">
        <v>20</v>
      </c>
      <c r="L16" s="10" t="s">
        <v>26</v>
      </c>
      <c r="M16" s="7"/>
    </row>
    <row r="17" spans="1:13" ht="30.75" customHeight="1">
      <c r="A17" s="1">
        <f t="shared" si="1"/>
        <v>4</v>
      </c>
      <c r="B17" s="2" t="s">
        <v>3</v>
      </c>
      <c r="C17" s="8">
        <v>265.39999999999998</v>
      </c>
      <c r="D17" s="3">
        <v>44.33</v>
      </c>
      <c r="E17" s="9">
        <v>2</v>
      </c>
      <c r="F17" s="9">
        <f t="shared" ref="F17:F23" si="3">C17*D17*E17</f>
        <v>23530.363999999998</v>
      </c>
      <c r="G17" s="8">
        <v>68.02</v>
      </c>
      <c r="H17" s="3">
        <v>39</v>
      </c>
      <c r="I17" s="3">
        <v>3</v>
      </c>
      <c r="J17" s="3">
        <f t="shared" si="2"/>
        <v>7958.3399999999992</v>
      </c>
      <c r="K17" s="1" t="s">
        <v>21</v>
      </c>
      <c r="L17" s="10" t="s">
        <v>27</v>
      </c>
      <c r="M17" s="7"/>
    </row>
    <row r="18" spans="1:13" ht="33" customHeight="1">
      <c r="A18" s="1">
        <f t="shared" si="1"/>
        <v>5</v>
      </c>
      <c r="B18" s="2" t="s">
        <v>4</v>
      </c>
      <c r="C18" s="8">
        <v>284.39999999999998</v>
      </c>
      <c r="D18" s="3">
        <v>44.33</v>
      </c>
      <c r="E18" s="9">
        <v>2</v>
      </c>
      <c r="F18" s="9">
        <f t="shared" si="3"/>
        <v>25214.903999999999</v>
      </c>
      <c r="G18" s="8">
        <v>59.3</v>
      </c>
      <c r="H18" s="3">
        <v>39</v>
      </c>
      <c r="I18" s="3">
        <v>3</v>
      </c>
      <c r="J18" s="3">
        <f t="shared" si="2"/>
        <v>6938.0999999999995</v>
      </c>
      <c r="K18" s="1" t="s">
        <v>21</v>
      </c>
      <c r="L18" s="10" t="s">
        <v>28</v>
      </c>
      <c r="M18" s="7"/>
    </row>
    <row r="19" spans="1:13" ht="33" customHeight="1">
      <c r="A19" s="1">
        <f t="shared" si="1"/>
        <v>6</v>
      </c>
      <c r="B19" s="2" t="s">
        <v>6</v>
      </c>
      <c r="C19" s="8">
        <v>377.7</v>
      </c>
      <c r="D19" s="3">
        <v>44.33</v>
      </c>
      <c r="E19" s="9">
        <v>2</v>
      </c>
      <c r="F19" s="9">
        <f t="shared" si="3"/>
        <v>33486.881999999998</v>
      </c>
      <c r="G19" s="8">
        <v>83.2</v>
      </c>
      <c r="H19" s="3">
        <v>39</v>
      </c>
      <c r="I19" s="3">
        <v>3</v>
      </c>
      <c r="J19" s="3">
        <f t="shared" si="2"/>
        <v>9734.4000000000015</v>
      </c>
      <c r="K19" s="1" t="s">
        <v>20</v>
      </c>
      <c r="L19" s="10" t="s">
        <v>34</v>
      </c>
      <c r="M19" s="7"/>
    </row>
    <row r="20" spans="1:13" ht="31.5" customHeight="1">
      <c r="A20" s="1">
        <f t="shared" si="1"/>
        <v>7</v>
      </c>
      <c r="B20" s="2" t="s">
        <v>7</v>
      </c>
      <c r="C20" s="8">
        <v>450</v>
      </c>
      <c r="D20" s="3">
        <v>44.33</v>
      </c>
      <c r="E20" s="9">
        <v>2</v>
      </c>
      <c r="F20" s="9">
        <f t="shared" si="3"/>
        <v>39897</v>
      </c>
      <c r="G20" s="8">
        <v>80</v>
      </c>
      <c r="H20" s="3">
        <v>39</v>
      </c>
      <c r="I20" s="3">
        <v>3</v>
      </c>
      <c r="J20" s="3">
        <f t="shared" si="2"/>
        <v>9360</v>
      </c>
      <c r="K20" s="1" t="s">
        <v>20</v>
      </c>
      <c r="L20" s="10" t="s">
        <v>33</v>
      </c>
      <c r="M20" s="7"/>
    </row>
    <row r="21" spans="1:13" ht="31.5" customHeight="1">
      <c r="A21" s="1">
        <f t="shared" si="1"/>
        <v>8</v>
      </c>
      <c r="B21" s="2" t="s">
        <v>5</v>
      </c>
      <c r="C21" s="8">
        <v>1262.2</v>
      </c>
      <c r="D21" s="3">
        <v>44.33</v>
      </c>
      <c r="E21" s="9">
        <v>2</v>
      </c>
      <c r="F21" s="9">
        <f t="shared" si="3"/>
        <v>111906.652</v>
      </c>
      <c r="G21" s="8">
        <v>238.4</v>
      </c>
      <c r="H21" s="3">
        <v>39</v>
      </c>
      <c r="I21" s="3">
        <v>3</v>
      </c>
      <c r="J21" s="3">
        <f t="shared" si="2"/>
        <v>27892.800000000003</v>
      </c>
      <c r="K21" s="1" t="s">
        <v>20</v>
      </c>
      <c r="L21" s="10" t="s">
        <v>32</v>
      </c>
      <c r="M21" s="7"/>
    </row>
    <row r="22" spans="1:13" ht="31.5" customHeight="1">
      <c r="A22" s="1">
        <f t="shared" si="1"/>
        <v>9</v>
      </c>
      <c r="B22" s="2" t="s">
        <v>52</v>
      </c>
      <c r="C22" s="8">
        <v>229.2</v>
      </c>
      <c r="D22" s="3">
        <v>44.33</v>
      </c>
      <c r="E22" s="9">
        <v>2</v>
      </c>
      <c r="F22" s="9">
        <f t="shared" si="3"/>
        <v>20320.871999999999</v>
      </c>
      <c r="G22" s="8">
        <v>75.7</v>
      </c>
      <c r="H22" s="3">
        <v>39</v>
      </c>
      <c r="I22" s="3">
        <v>3</v>
      </c>
      <c r="J22" s="3">
        <f t="shared" si="2"/>
        <v>8856.9000000000015</v>
      </c>
      <c r="K22" s="1" t="s">
        <v>20</v>
      </c>
      <c r="L22" s="10" t="s">
        <v>53</v>
      </c>
      <c r="M22" s="7"/>
    </row>
    <row r="23" spans="1:13" ht="34.5" customHeight="1">
      <c r="A23" s="1">
        <f t="shared" si="1"/>
        <v>10</v>
      </c>
      <c r="B23" s="2" t="s">
        <v>8</v>
      </c>
      <c r="C23" s="8">
        <v>506.9</v>
      </c>
      <c r="D23" s="3">
        <v>44.33</v>
      </c>
      <c r="E23" s="9">
        <v>2</v>
      </c>
      <c r="F23" s="9">
        <f t="shared" si="3"/>
        <v>44941.753999999994</v>
      </c>
      <c r="G23" s="8">
        <v>106.2</v>
      </c>
      <c r="H23" s="3">
        <v>39</v>
      </c>
      <c r="I23" s="3">
        <v>3</v>
      </c>
      <c r="J23" s="3">
        <f t="shared" si="2"/>
        <v>12425.400000000001</v>
      </c>
      <c r="K23" s="1" t="s">
        <v>20</v>
      </c>
      <c r="L23" s="10" t="s">
        <v>29</v>
      </c>
      <c r="M23" s="7"/>
    </row>
    <row r="24" spans="1:13" ht="34.5" customHeight="1">
      <c r="A24" s="1">
        <f t="shared" si="1"/>
        <v>11</v>
      </c>
      <c r="B24" s="2" t="s">
        <v>25</v>
      </c>
      <c r="C24" s="8" t="s">
        <v>24</v>
      </c>
      <c r="D24" s="3"/>
      <c r="E24" s="3" t="s">
        <v>24</v>
      </c>
      <c r="F24" s="9" t="s">
        <v>24</v>
      </c>
      <c r="G24" s="8">
        <v>91.1</v>
      </c>
      <c r="H24" s="3">
        <v>39</v>
      </c>
      <c r="I24" s="3">
        <v>4</v>
      </c>
      <c r="J24" s="3">
        <f>G24*H24*I24</f>
        <v>14211.599999999999</v>
      </c>
      <c r="K24" s="1" t="s">
        <v>20</v>
      </c>
      <c r="L24" s="10" t="s">
        <v>30</v>
      </c>
      <c r="M24" s="7"/>
    </row>
    <row r="25" spans="1:13" ht="39" customHeight="1">
      <c r="A25" s="1">
        <f t="shared" si="1"/>
        <v>12</v>
      </c>
      <c r="B25" s="2" t="s">
        <v>11</v>
      </c>
      <c r="C25" s="27">
        <v>843</v>
      </c>
      <c r="D25" s="3">
        <v>44.33</v>
      </c>
      <c r="E25" s="3">
        <v>3</v>
      </c>
      <c r="F25" s="3">
        <f>C25*D25*E25</f>
        <v>112110.56999999998</v>
      </c>
      <c r="G25" s="8">
        <v>135.19999999999999</v>
      </c>
      <c r="H25" s="3">
        <v>39</v>
      </c>
      <c r="I25" s="3">
        <v>3</v>
      </c>
      <c r="J25" s="3">
        <f>G25*H25*I25</f>
        <v>15818.399999999998</v>
      </c>
      <c r="K25" s="6" t="s">
        <v>20</v>
      </c>
      <c r="L25" s="10" t="s">
        <v>31</v>
      </c>
      <c r="M25" s="7"/>
    </row>
    <row r="26" spans="1:13" ht="33.75" customHeight="1">
      <c r="A26" s="1">
        <f t="shared" si="1"/>
        <v>13</v>
      </c>
      <c r="B26" s="2" t="s">
        <v>42</v>
      </c>
      <c r="C26" s="8">
        <v>381.15</v>
      </c>
      <c r="D26" s="3">
        <v>44.33</v>
      </c>
      <c r="E26" s="3">
        <v>2</v>
      </c>
      <c r="F26" s="3">
        <f t="shared" ref="F26:F28" si="4">C26*D26*E26</f>
        <v>33792.758999999998</v>
      </c>
      <c r="G26" s="8" t="s">
        <v>24</v>
      </c>
      <c r="H26" s="3" t="s">
        <v>24</v>
      </c>
      <c r="I26" s="3" t="s">
        <v>24</v>
      </c>
      <c r="J26" s="3" t="s">
        <v>24</v>
      </c>
      <c r="K26" s="1" t="s">
        <v>21</v>
      </c>
      <c r="L26" s="11" t="s">
        <v>43</v>
      </c>
      <c r="M26" s="7"/>
    </row>
    <row r="27" spans="1:13" ht="34.5" customHeight="1">
      <c r="A27" s="1">
        <f>A26+1</f>
        <v>14</v>
      </c>
      <c r="B27" s="2" t="s">
        <v>12</v>
      </c>
      <c r="C27" s="8">
        <v>1235.4100000000001</v>
      </c>
      <c r="D27" s="3">
        <v>44.33</v>
      </c>
      <c r="E27" s="9">
        <v>2</v>
      </c>
      <c r="F27" s="9">
        <f t="shared" si="4"/>
        <v>109531.4506</v>
      </c>
      <c r="G27" s="8">
        <v>207</v>
      </c>
      <c r="H27" s="3">
        <v>39</v>
      </c>
      <c r="I27" s="3">
        <v>3</v>
      </c>
      <c r="J27" s="3">
        <f t="shared" ref="J27" si="5">G27*H27*I27</f>
        <v>24219</v>
      </c>
      <c r="K27" s="1" t="s">
        <v>20</v>
      </c>
      <c r="L27" s="11" t="s">
        <v>48</v>
      </c>
      <c r="M27" s="7"/>
    </row>
    <row r="28" spans="1:13" ht="33" customHeight="1">
      <c r="A28" s="1">
        <f t="shared" si="1"/>
        <v>15</v>
      </c>
      <c r="B28" s="2" t="s">
        <v>44</v>
      </c>
      <c r="C28" s="8">
        <v>82.94</v>
      </c>
      <c r="D28" s="3">
        <v>44.33</v>
      </c>
      <c r="E28" s="9">
        <v>2</v>
      </c>
      <c r="F28" s="9">
        <f t="shared" si="4"/>
        <v>7353.4603999999999</v>
      </c>
      <c r="G28" s="8" t="s">
        <v>24</v>
      </c>
      <c r="H28" s="3" t="s">
        <v>24</v>
      </c>
      <c r="I28" s="3" t="s">
        <v>24</v>
      </c>
      <c r="J28" s="3" t="s">
        <v>24</v>
      </c>
      <c r="K28" s="1" t="s">
        <v>20</v>
      </c>
      <c r="L28" s="11" t="s">
        <v>47</v>
      </c>
      <c r="M28" s="7"/>
    </row>
    <row r="29" spans="1:13" ht="15.75">
      <c r="A29" s="1"/>
      <c r="B29" s="2" t="s">
        <v>22</v>
      </c>
      <c r="C29" s="8">
        <f>C14+C15+C16+C17+C18+C19+C20+C21+C22+C23+C25+C26+C27+C28</f>
        <v>6547.2999999999984</v>
      </c>
      <c r="D29" s="3"/>
      <c r="E29" s="3"/>
      <c r="F29" s="3">
        <f>F14+F15+F16+F17+F18+F19+F20+F21+F22+F23+F25+F26+F27+F28</f>
        <v>617853.80799999996</v>
      </c>
      <c r="G29" s="8">
        <f>G15+G16+G17+G18+G19+G20+G21+G22+G23+G24+G25+G27</f>
        <v>1246.1200000000001</v>
      </c>
      <c r="H29" s="3"/>
      <c r="I29" s="3"/>
      <c r="J29" s="3">
        <f>J15+J16+J17+J18+J19+J20+J21+J22+J23+J24+J25+J27</f>
        <v>149348.94</v>
      </c>
      <c r="K29" s="1"/>
      <c r="L29" s="10"/>
    </row>
    <row r="31" spans="1:13" ht="15.75">
      <c r="B31" s="36" t="s">
        <v>56</v>
      </c>
      <c r="C31" s="36"/>
      <c r="D31" s="36"/>
      <c r="E31" s="36"/>
      <c r="F31" s="12">
        <f>F29+J29</f>
        <v>767202.74799999991</v>
      </c>
      <c r="G31" s="13" t="s">
        <v>23</v>
      </c>
    </row>
    <row r="32" spans="1:13" ht="15.75">
      <c r="B32" s="14"/>
      <c r="C32" s="15"/>
      <c r="D32" s="15"/>
      <c r="E32" s="15"/>
      <c r="F32" s="15"/>
      <c r="G32" s="15"/>
      <c r="H32" s="15"/>
      <c r="I32" s="15"/>
      <c r="J32" s="15"/>
    </row>
    <row r="33" spans="2:5">
      <c r="B33" s="16"/>
    </row>
    <row r="34" spans="2:5">
      <c r="B34" s="32" t="s">
        <v>36</v>
      </c>
      <c r="C34" s="32"/>
      <c r="D34" s="32"/>
      <c r="E34" s="32"/>
    </row>
  </sheetData>
  <mergeCells count="1">
    <mergeCell ref="B31:E31"/>
  </mergeCells>
  <pageMargins left="0.47244094488188981" right="0.19685039370078741" top="0.23622047244094491" bottom="0.23622047244094491" header="0.15748031496062992" footer="0.15748031496062992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ОБОСНОВАНИЕ НМЦД</vt:lpstr>
      <vt:lpstr>'ОБОСНОВАНИЕ НМЦД'!Область_печати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2020-10-27T03:18:44Z</dcterms:modified>
</cp:coreProperties>
</file>