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ица 1" sheetId="1" r:id="rId1"/>
    <sheet name="ОБОСНОВАНИЕ НМЦД" sheetId="3" r:id="rId2"/>
  </sheets>
  <definedNames>
    <definedName name="_xlnm.Print_Area" localSheetId="1">'ОБОСНОВАНИЕ НМЦД'!$A$1:$L$39</definedName>
  </definedNames>
  <calcPr calcId="125725"/>
</workbook>
</file>

<file path=xl/calcChain.xml><?xml version="1.0" encoding="utf-8"?>
<calcChain xmlns="http://schemas.openxmlformats.org/spreadsheetml/2006/main">
  <c r="G28" i="1"/>
  <c r="C28"/>
  <c r="J27"/>
  <c r="F27"/>
  <c r="J26"/>
  <c r="F26"/>
  <c r="F25"/>
  <c r="J24"/>
  <c r="F24"/>
  <c r="J23"/>
  <c r="J22"/>
  <c r="F22"/>
  <c r="J21"/>
  <c r="F21"/>
  <c r="J20"/>
  <c r="F20"/>
  <c r="J19"/>
  <c r="F19"/>
  <c r="J18"/>
  <c r="F18"/>
  <c r="J17"/>
  <c r="F17"/>
  <c r="J16"/>
  <c r="F16"/>
  <c r="F15"/>
  <c r="J14"/>
  <c r="F14"/>
  <c r="J13"/>
  <c r="F13"/>
  <c r="J12"/>
  <c r="F12"/>
  <c r="J11"/>
  <c r="F11"/>
  <c r="J10"/>
  <c r="F10"/>
  <c r="J9"/>
  <c r="F9"/>
  <c r="J8"/>
  <c r="F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F7"/>
  <c r="J33" i="3"/>
  <c r="F33"/>
  <c r="F13"/>
  <c r="J18"/>
  <c r="C34"/>
  <c r="G34"/>
  <c r="J32"/>
  <c r="F32"/>
  <c r="F31"/>
  <c r="J30"/>
  <c r="F30"/>
  <c r="J29"/>
  <c r="J26"/>
  <c r="F26"/>
  <c r="J24"/>
  <c r="F24"/>
  <c r="J25"/>
  <c r="F25"/>
  <c r="J28" i="1" l="1"/>
  <c r="F28"/>
  <c r="A14" i="3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J23"/>
  <c r="F23"/>
  <c r="J22"/>
  <c r="F22"/>
  <c r="F21"/>
  <c r="J20"/>
  <c r="F20"/>
  <c r="J19"/>
  <c r="F19"/>
  <c r="F18"/>
  <c r="J17"/>
  <c r="F17"/>
  <c r="J15"/>
  <c r="F15"/>
  <c r="J16"/>
  <c r="F16"/>
  <c r="J28"/>
  <c r="F28"/>
  <c r="J27"/>
  <c r="F27"/>
  <c r="J14"/>
  <c r="F14"/>
  <c r="F30" i="1" l="1"/>
  <c r="J34" i="3"/>
  <c r="F34"/>
  <c r="F36" l="1"/>
</calcChain>
</file>

<file path=xl/sharedStrings.xml><?xml version="1.0" encoding="utf-8"?>
<sst xmlns="http://schemas.openxmlformats.org/spreadsheetml/2006/main" count="201" uniqueCount="74">
  <si>
    <t>№ п/п</t>
  </si>
  <si>
    <t>Адрес объекта</t>
  </si>
  <si>
    <t>ул. Алейская, 16</t>
  </si>
  <si>
    <t>ул. Богдана Хмельницкого, 63/1</t>
  </si>
  <si>
    <t>ул. Барьерная, 28</t>
  </si>
  <si>
    <t>ул. Станционная, 66/2</t>
  </si>
  <si>
    <t>ул. Звездная, (8)</t>
  </si>
  <si>
    <t>ул. Земнухова, 12/1</t>
  </si>
  <si>
    <t>ул. Кирова, (319)</t>
  </si>
  <si>
    <t>ул. Мирная, 10</t>
  </si>
  <si>
    <t>ул. Новоуральская, 10</t>
  </si>
  <si>
    <t>ул. Народная, 31</t>
  </si>
  <si>
    <t>ул. Немировича-Данченко, 145/1</t>
  </si>
  <si>
    <t>ул. Приморская, 15</t>
  </si>
  <si>
    <t>ул. Пролетарская, 167</t>
  </si>
  <si>
    <t>ул. Звездная, 4б</t>
  </si>
  <si>
    <t>ул. М. Горького, 10</t>
  </si>
  <si>
    <t>Красный проспект, 50</t>
  </si>
  <si>
    <t>ул. Романова, 33</t>
  </si>
  <si>
    <t>ул. Котовского, 19</t>
  </si>
  <si>
    <t>Коммерческое предложение №1:</t>
  </si>
  <si>
    <t>Коммерческое предложение №2:</t>
  </si>
  <si>
    <t>Коммерческое предложение №3:</t>
  </si>
  <si>
    <t>Площадь убираемой кровли, кв. м</t>
  </si>
  <si>
    <t>Средняя стоимость очистки 1 кв. м, руб.</t>
  </si>
  <si>
    <t>Планируемая периодичность очистки за сезон, раз</t>
  </si>
  <si>
    <t>Общая стоимость очистки снега с кровли за сезон, руб.</t>
  </si>
  <si>
    <r>
      <t>Периметр убираемой</t>
    </r>
    <r>
      <rPr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кровли, пог. м </t>
    </r>
  </si>
  <si>
    <t xml:space="preserve"> Средняя стоимость очистки сосулек,  наледи 1 пог. м, руб.</t>
  </si>
  <si>
    <t>Общая стоимость очистки сосулек,  наледи за сезон, руб.</t>
  </si>
  <si>
    <t>Вид кровли</t>
  </si>
  <si>
    <t>Описание объекта</t>
  </si>
  <si>
    <t>Скатная</t>
  </si>
  <si>
    <t>Плоская</t>
  </si>
  <si>
    <t>ИТОГО</t>
  </si>
  <si>
    <t>руб.</t>
  </si>
  <si>
    <t>-</t>
  </si>
  <si>
    <t>ул. Промышленная,1</t>
  </si>
  <si>
    <t>Здание "Дом быта", 8-этажное</t>
  </si>
  <si>
    <t>Сброс снега 35,00 руб. /кв. м, сброс сосулек 30,00 руб./пог. м</t>
  </si>
  <si>
    <t>Сброс снега 36,00 руб. /кв. м, сброс сосулек 32,00 руб./пог. м</t>
  </si>
  <si>
    <t>Сброс снега 33,00 руб. /кв. м, сброс сосулек 30,00 руб./пог. м</t>
  </si>
  <si>
    <r>
      <t>Нежилое здание, Sобщ =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indexed="8"/>
        <rFont val="Times New Roman"/>
        <family val="1"/>
        <charset val="204"/>
      </rPr>
      <t>306,6 кв. м</t>
    </r>
  </si>
  <si>
    <t>Нежилое здание, 1-этажное,  Sобщ = 196,9 кв. м</t>
  </si>
  <si>
    <t>Здание котельной, 1-этажное, Sобщ = 230,8 кв. м</t>
  </si>
  <si>
    <t>Здание ремонтных мастерских, 1-этажное,  Sобщ = 1195,3 кв. м</t>
  </si>
  <si>
    <t>Пристройка к многоквартирному дому, 1-этажная,  Sобщ = 321,3 кв. м</t>
  </si>
  <si>
    <t>Нежилое здание, 1-этажное,  Sобщ = 422,4 кв. м</t>
  </si>
  <si>
    <t>Нежилое здание, 1 –2 этажное,  Sобщ = 1560,2 кв. м</t>
  </si>
  <si>
    <t>Административное здание, 5-этажное,  Sобщ = 7169,2 кв. м</t>
  </si>
  <si>
    <t>Производственное здание, 1 –2 этажное,  Sобщ = 2098,5 кв. м</t>
  </si>
  <si>
    <r>
      <t>Нежилое здание, 1-этажное, Sобщ =</t>
    </r>
    <r>
      <rPr>
        <sz val="12"/>
        <color indexed="8"/>
        <rFont val="Times"/>
        <family val="1"/>
      </rPr>
      <t xml:space="preserve"> 1275,3 кв. м</t>
    </r>
  </si>
  <si>
    <t>Отдельностоящее 2-х этажное здание дома культуры, Sобщ = 3924,5 кв. м</t>
  </si>
  <si>
    <t>Нежилое здание, 2-х этажное,  Sобщ = 1016,0 кв. м</t>
  </si>
  <si>
    <t>Нежилое здание, 2-х этажное, Sобщ = 2206,5 кв. м</t>
  </si>
  <si>
    <t>Нежилое здание, 2-х этажное, Sобщ = 730,9 кв. м</t>
  </si>
  <si>
    <t>Нежилое здание, 2-х этажное с подвалом, Sобщ = 728,8 кв. м</t>
  </si>
  <si>
    <t>Производственное здание 2-х этажное, Sобщ = 360,1 кв. м</t>
  </si>
  <si>
    <t>Здание (ЦТП-п01), 2-х этажное, Sобщ = 259,6 кв. м</t>
  </si>
  <si>
    <t>Нежилое здание, 2-х этажное,  Sобщ=703,4 кв. м</t>
  </si>
  <si>
    <t>Нежилое здание, 2-х этажное, Sобщ = 719,9 кв. м</t>
  </si>
  <si>
    <t>ПРИЛОЖЕНИЕ №</t>
  </si>
  <si>
    <t>Начальник отдела закупок ________________ Д. В. Русаков</t>
  </si>
  <si>
    <t>Обоснование начальной максимальной цены договора на уборку снега и очистку от сосулек и наледи с объектов</t>
  </si>
  <si>
    <t>к извещению и документации запроса котировок</t>
  </si>
  <si>
    <t>Таблица 1. Перечень отдельностоящих зданий</t>
  </si>
  <si>
    <t>ПРИЛОЖЕНИЕ №1</t>
  </si>
  <si>
    <t>к договору</t>
  </si>
  <si>
    <t>Стоимость очистки 1 кв. м, руб.</t>
  </si>
  <si>
    <t xml:space="preserve"> Стоимость очистки сосулек,  наледи 1 пог. м, руб.</t>
  </si>
  <si>
    <t>ИТОГО цена договора: ___________ руб. + _____________ руб. =</t>
  </si>
  <si>
    <t>ул. Лейтената Амосова, 64</t>
  </si>
  <si>
    <t>Нежилое здание, 3-этажное,  Sобщ=1715,6 кв. м</t>
  </si>
  <si>
    <t>ИТОГО цена договора: 763239,94 руб. + 190647,48 руб. =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</si>
</sst>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"/>
      <family val="1"/>
    </font>
    <font>
      <sz val="12"/>
      <color indexed="8"/>
      <name val="Times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topLeftCell="A16" zoomScale="90" zoomScaleNormal="100" zoomScaleSheetLayoutView="90" workbookViewId="0">
      <selection sqref="A1:XFD1048576"/>
    </sheetView>
  </sheetViews>
  <sheetFormatPr defaultRowHeight="15"/>
  <cols>
    <col min="2" max="2" width="24.42578125" customWidth="1"/>
    <col min="3" max="3" width="16.85546875" customWidth="1"/>
    <col min="4" max="4" width="11.7109375" customWidth="1"/>
    <col min="5" max="5" width="11.28515625" customWidth="1"/>
    <col min="6" max="6" width="12.42578125" customWidth="1"/>
    <col min="7" max="7" width="11.42578125" customWidth="1"/>
    <col min="8" max="8" width="10.85546875" customWidth="1"/>
    <col min="9" max="9" width="11.28515625" customWidth="1"/>
    <col min="10" max="10" width="10.85546875" customWidth="1"/>
    <col min="11" max="11" width="10.140625" customWidth="1"/>
    <col min="12" max="12" width="34.140625" customWidth="1"/>
  </cols>
  <sheetData>
    <row r="1" spans="1:13" ht="15.75">
      <c r="I1" s="18" t="s">
        <v>66</v>
      </c>
      <c r="J1" s="18"/>
      <c r="K1" s="18"/>
      <c r="L1" s="18"/>
      <c r="M1" s="5"/>
    </row>
    <row r="2" spans="1:13" ht="15.75">
      <c r="B2" s="6"/>
      <c r="C2" s="6"/>
      <c r="D2" s="6"/>
      <c r="E2" s="6"/>
      <c r="F2" s="6"/>
      <c r="G2" s="6"/>
      <c r="H2" s="6"/>
      <c r="I2" s="18" t="s">
        <v>67</v>
      </c>
      <c r="J2" s="18"/>
      <c r="K2" s="18"/>
      <c r="L2" s="18"/>
      <c r="M2" s="5"/>
    </row>
    <row r="3" spans="1:13" ht="15.75">
      <c r="B3" s="6"/>
      <c r="C3" s="6"/>
      <c r="D3" s="6"/>
      <c r="E3" s="6"/>
      <c r="F3" s="6"/>
      <c r="G3" s="6"/>
      <c r="H3" s="6"/>
      <c r="M3" s="5"/>
    </row>
    <row r="4" spans="1:13" ht="15.75">
      <c r="C4" s="6" t="s">
        <v>65</v>
      </c>
      <c r="G4" s="6"/>
      <c r="H4" s="6"/>
      <c r="M4" s="5"/>
    </row>
    <row r="6" spans="1:13" ht="110.25">
      <c r="A6" s="1" t="s">
        <v>0</v>
      </c>
      <c r="B6" s="1" t="s">
        <v>1</v>
      </c>
      <c r="C6" s="2" t="s">
        <v>23</v>
      </c>
      <c r="D6" s="1" t="s">
        <v>68</v>
      </c>
      <c r="E6" s="1" t="s">
        <v>25</v>
      </c>
      <c r="F6" s="7" t="s">
        <v>26</v>
      </c>
      <c r="G6" s="7" t="s">
        <v>27</v>
      </c>
      <c r="H6" s="7" t="s">
        <v>69</v>
      </c>
      <c r="I6" s="7" t="s">
        <v>25</v>
      </c>
      <c r="J6" s="7" t="s">
        <v>29</v>
      </c>
      <c r="K6" s="1" t="s">
        <v>30</v>
      </c>
      <c r="L6" s="1" t="s">
        <v>31</v>
      </c>
      <c r="M6" s="8"/>
    </row>
    <row r="7" spans="1:13" ht="24.75" customHeight="1">
      <c r="A7" s="1">
        <v>1</v>
      </c>
      <c r="B7" s="3" t="s">
        <v>17</v>
      </c>
      <c r="C7" s="4">
        <v>250</v>
      </c>
      <c r="D7" s="1"/>
      <c r="E7" s="10">
        <v>2</v>
      </c>
      <c r="F7" s="10">
        <f>C7*D7*E7</f>
        <v>0</v>
      </c>
      <c r="G7" s="9" t="s">
        <v>36</v>
      </c>
      <c r="H7" s="9" t="s">
        <v>36</v>
      </c>
      <c r="I7" s="9" t="s">
        <v>36</v>
      </c>
      <c r="J7" s="9" t="s">
        <v>36</v>
      </c>
      <c r="K7" s="1" t="s">
        <v>33</v>
      </c>
      <c r="L7" s="11" t="s">
        <v>38</v>
      </c>
      <c r="M7" s="8"/>
    </row>
    <row r="8" spans="1:13" ht="31.5" customHeight="1">
      <c r="A8" s="1">
        <f>A7+1</f>
        <v>2</v>
      </c>
      <c r="B8" s="3" t="s">
        <v>2</v>
      </c>
      <c r="C8" s="4">
        <v>371.8</v>
      </c>
      <c r="D8" s="1"/>
      <c r="E8" s="10">
        <v>2</v>
      </c>
      <c r="F8" s="10">
        <f>C8*D8*E8</f>
        <v>0</v>
      </c>
      <c r="G8" s="4">
        <v>82.8</v>
      </c>
      <c r="H8" s="4"/>
      <c r="I8" s="4">
        <v>3</v>
      </c>
      <c r="J8" s="4">
        <f>G8*H8*I8</f>
        <v>0</v>
      </c>
      <c r="K8" s="1" t="s">
        <v>32</v>
      </c>
      <c r="L8" s="11" t="s">
        <v>60</v>
      </c>
      <c r="M8" s="8"/>
    </row>
    <row r="9" spans="1:13" ht="30.75" customHeight="1">
      <c r="A9" s="1">
        <f t="shared" ref="A9:A27" si="0">A8+1</f>
        <v>3</v>
      </c>
      <c r="B9" s="3" t="s">
        <v>4</v>
      </c>
      <c r="C9" s="4">
        <v>370</v>
      </c>
      <c r="D9" s="1"/>
      <c r="E9" s="10">
        <v>2</v>
      </c>
      <c r="F9" s="10">
        <f t="shared" ref="F9:F11" si="1">C9*D9*E9</f>
        <v>0</v>
      </c>
      <c r="G9" s="4">
        <v>117</v>
      </c>
      <c r="H9" s="4"/>
      <c r="I9" s="4">
        <v>3</v>
      </c>
      <c r="J9" s="4">
        <f t="shared" ref="J9:J14" si="2">G9*H9*I9</f>
        <v>0</v>
      </c>
      <c r="K9" s="1" t="s">
        <v>32</v>
      </c>
      <c r="L9" s="11" t="s">
        <v>42</v>
      </c>
      <c r="M9" s="8"/>
    </row>
    <row r="10" spans="1:13" ht="32.25" customHeight="1">
      <c r="A10" s="1">
        <f t="shared" si="0"/>
        <v>4</v>
      </c>
      <c r="B10" s="3" t="s">
        <v>3</v>
      </c>
      <c r="C10" s="4">
        <v>424.9</v>
      </c>
      <c r="D10" s="1"/>
      <c r="E10" s="10">
        <v>2</v>
      </c>
      <c r="F10" s="10">
        <f t="shared" si="1"/>
        <v>0</v>
      </c>
      <c r="G10" s="4">
        <v>90.1</v>
      </c>
      <c r="H10" s="4"/>
      <c r="I10" s="4">
        <v>3</v>
      </c>
      <c r="J10" s="4">
        <f t="shared" si="2"/>
        <v>0</v>
      </c>
      <c r="K10" s="1" t="s">
        <v>32</v>
      </c>
      <c r="L10" s="11" t="s">
        <v>59</v>
      </c>
      <c r="M10" s="8"/>
    </row>
    <row r="11" spans="1:13" ht="32.25" customHeight="1">
      <c r="A11" s="1">
        <f t="shared" si="0"/>
        <v>5</v>
      </c>
      <c r="B11" s="3" t="s">
        <v>6</v>
      </c>
      <c r="C11" s="4">
        <v>128.19999999999999</v>
      </c>
      <c r="D11" s="1"/>
      <c r="E11" s="10">
        <v>2</v>
      </c>
      <c r="F11" s="10">
        <f t="shared" si="1"/>
        <v>0</v>
      </c>
      <c r="G11" s="4">
        <v>50</v>
      </c>
      <c r="H11" s="4"/>
      <c r="I11" s="4">
        <v>3</v>
      </c>
      <c r="J11" s="4">
        <f t="shared" si="2"/>
        <v>0</v>
      </c>
      <c r="K11" s="1" t="s">
        <v>32</v>
      </c>
      <c r="L11" s="11" t="s">
        <v>58</v>
      </c>
      <c r="M11" s="8"/>
    </row>
    <row r="12" spans="1:13" ht="30.75" customHeight="1">
      <c r="A12" s="1">
        <f t="shared" si="0"/>
        <v>6</v>
      </c>
      <c r="B12" s="3" t="s">
        <v>15</v>
      </c>
      <c r="C12" s="4">
        <v>250.8</v>
      </c>
      <c r="D12" s="1"/>
      <c r="E12" s="4">
        <v>2</v>
      </c>
      <c r="F12" s="4">
        <f>C12*D12*E12</f>
        <v>0</v>
      </c>
      <c r="G12" s="4">
        <v>52</v>
      </c>
      <c r="H12" s="4"/>
      <c r="I12" s="4">
        <v>3</v>
      </c>
      <c r="J12" s="4">
        <f t="shared" si="2"/>
        <v>0</v>
      </c>
      <c r="K12" s="1" t="s">
        <v>32</v>
      </c>
      <c r="L12" s="11" t="s">
        <v>43</v>
      </c>
      <c r="M12" s="8"/>
    </row>
    <row r="13" spans="1:13" ht="33.75" customHeight="1">
      <c r="A13" s="1">
        <f t="shared" si="0"/>
        <v>7</v>
      </c>
      <c r="B13" s="3" t="s">
        <v>7</v>
      </c>
      <c r="C13" s="4">
        <v>214.9</v>
      </c>
      <c r="D13" s="1"/>
      <c r="E13" s="10">
        <v>2</v>
      </c>
      <c r="F13" s="10">
        <f t="shared" ref="F13:F14" si="3">C13*D13*E13</f>
        <v>0</v>
      </c>
      <c r="G13" s="4">
        <v>59.01</v>
      </c>
      <c r="H13" s="4"/>
      <c r="I13" s="4">
        <v>3</v>
      </c>
      <c r="J13" s="4">
        <f t="shared" si="2"/>
        <v>0</v>
      </c>
      <c r="K13" s="1" t="s">
        <v>33</v>
      </c>
      <c r="L13" s="11" t="s">
        <v>57</v>
      </c>
      <c r="M13" s="8"/>
    </row>
    <row r="14" spans="1:13" ht="30.75" customHeight="1">
      <c r="A14" s="1">
        <f t="shared" si="0"/>
        <v>8</v>
      </c>
      <c r="B14" s="3" t="s">
        <v>8</v>
      </c>
      <c r="C14" s="4">
        <v>265.39999999999998</v>
      </c>
      <c r="D14" s="1"/>
      <c r="E14" s="10">
        <v>2</v>
      </c>
      <c r="F14" s="10">
        <f t="shared" si="3"/>
        <v>0</v>
      </c>
      <c r="G14" s="4">
        <v>68.02</v>
      </c>
      <c r="H14" s="4"/>
      <c r="I14" s="4">
        <v>3</v>
      </c>
      <c r="J14" s="4">
        <f t="shared" si="2"/>
        <v>0</v>
      </c>
      <c r="K14" s="1" t="s">
        <v>33</v>
      </c>
      <c r="L14" s="11" t="s">
        <v>44</v>
      </c>
      <c r="M14" s="8"/>
    </row>
    <row r="15" spans="1:13" ht="32.25" customHeight="1">
      <c r="A15" s="1">
        <f t="shared" si="0"/>
        <v>9</v>
      </c>
      <c r="B15" s="3" t="s">
        <v>16</v>
      </c>
      <c r="C15" s="4">
        <v>685</v>
      </c>
      <c r="D15" s="1"/>
      <c r="E15" s="4">
        <v>2</v>
      </c>
      <c r="F15" s="4">
        <f>C15*D15*E15</f>
        <v>0</v>
      </c>
      <c r="G15" s="4" t="s">
        <v>36</v>
      </c>
      <c r="H15" s="4" t="s">
        <v>36</v>
      </c>
      <c r="I15" s="4" t="s">
        <v>36</v>
      </c>
      <c r="J15" s="4" t="s">
        <v>36</v>
      </c>
      <c r="K15" s="1" t="s">
        <v>32</v>
      </c>
      <c r="L15" s="11" t="s">
        <v>45</v>
      </c>
      <c r="M15" s="8"/>
    </row>
    <row r="16" spans="1:13" ht="44.25" customHeight="1">
      <c r="A16" s="1">
        <f t="shared" si="0"/>
        <v>10</v>
      </c>
      <c r="B16" s="3" t="s">
        <v>9</v>
      </c>
      <c r="C16" s="4">
        <v>284.39999999999998</v>
      </c>
      <c r="D16" s="1"/>
      <c r="E16" s="10">
        <v>2</v>
      </c>
      <c r="F16" s="10">
        <f t="shared" ref="F16:F22" si="4">C16*D16*E16</f>
        <v>0</v>
      </c>
      <c r="G16" s="4">
        <v>59.3</v>
      </c>
      <c r="H16" s="4"/>
      <c r="I16" s="4">
        <v>3</v>
      </c>
      <c r="J16" s="4">
        <f t="shared" ref="J16:J22" si="5">G16*H16*I16</f>
        <v>0</v>
      </c>
      <c r="K16" s="1" t="s">
        <v>33</v>
      </c>
      <c r="L16" s="11" t="s">
        <v>46</v>
      </c>
      <c r="M16" s="8"/>
    </row>
    <row r="17" spans="1:13" ht="33" customHeight="1">
      <c r="A17" s="1">
        <f t="shared" si="0"/>
        <v>11</v>
      </c>
      <c r="B17" s="3" t="s">
        <v>11</v>
      </c>
      <c r="C17" s="4">
        <v>377.7</v>
      </c>
      <c r="D17" s="1"/>
      <c r="E17" s="10">
        <v>2</v>
      </c>
      <c r="F17" s="10">
        <f t="shared" si="4"/>
        <v>0</v>
      </c>
      <c r="G17" s="4">
        <v>83.2</v>
      </c>
      <c r="H17" s="4"/>
      <c r="I17" s="4">
        <v>3</v>
      </c>
      <c r="J17" s="4">
        <f t="shared" si="5"/>
        <v>0</v>
      </c>
      <c r="K17" s="1" t="s">
        <v>32</v>
      </c>
      <c r="L17" s="11" t="s">
        <v>56</v>
      </c>
      <c r="M17" s="8"/>
    </row>
    <row r="18" spans="1:13" ht="31.5" customHeight="1">
      <c r="A18" s="1">
        <f t="shared" si="0"/>
        <v>12</v>
      </c>
      <c r="B18" s="3" t="s">
        <v>12</v>
      </c>
      <c r="C18" s="4">
        <v>450</v>
      </c>
      <c r="D18" s="1"/>
      <c r="E18" s="10">
        <v>2</v>
      </c>
      <c r="F18" s="10">
        <f t="shared" si="4"/>
        <v>0</v>
      </c>
      <c r="G18" s="4">
        <v>80</v>
      </c>
      <c r="H18" s="4"/>
      <c r="I18" s="4">
        <v>3</v>
      </c>
      <c r="J18" s="4">
        <f t="shared" si="5"/>
        <v>0</v>
      </c>
      <c r="K18" s="1" t="s">
        <v>32</v>
      </c>
      <c r="L18" s="11" t="s">
        <v>55</v>
      </c>
      <c r="M18" s="8"/>
    </row>
    <row r="19" spans="1:13" ht="31.5" customHeight="1">
      <c r="A19" s="1">
        <f t="shared" si="0"/>
        <v>13</v>
      </c>
      <c r="B19" s="3" t="s">
        <v>10</v>
      </c>
      <c r="C19" s="4">
        <v>1262.2</v>
      </c>
      <c r="D19" s="1"/>
      <c r="E19" s="10">
        <v>2</v>
      </c>
      <c r="F19" s="10">
        <f t="shared" si="4"/>
        <v>0</v>
      </c>
      <c r="G19" s="4">
        <v>238.4</v>
      </c>
      <c r="H19" s="4"/>
      <c r="I19" s="4">
        <v>3</v>
      </c>
      <c r="J19" s="4">
        <f t="shared" si="5"/>
        <v>0</v>
      </c>
      <c r="K19" s="1" t="s">
        <v>32</v>
      </c>
      <c r="L19" s="11" t="s">
        <v>54</v>
      </c>
      <c r="M19" s="8"/>
    </row>
    <row r="20" spans="1:13" ht="31.5" customHeight="1">
      <c r="A20" s="1">
        <f t="shared" si="0"/>
        <v>14</v>
      </c>
      <c r="B20" s="3" t="s">
        <v>13</v>
      </c>
      <c r="C20" s="4">
        <v>506.9</v>
      </c>
      <c r="D20" s="1"/>
      <c r="E20" s="10">
        <v>2</v>
      </c>
      <c r="F20" s="10">
        <f t="shared" si="4"/>
        <v>0</v>
      </c>
      <c r="G20" s="4">
        <v>106.2</v>
      </c>
      <c r="H20" s="4"/>
      <c r="I20" s="4">
        <v>3</v>
      </c>
      <c r="J20" s="4">
        <f t="shared" si="5"/>
        <v>0</v>
      </c>
      <c r="K20" s="1" t="s">
        <v>32</v>
      </c>
      <c r="L20" s="11" t="s">
        <v>47</v>
      </c>
      <c r="M20" s="8"/>
    </row>
    <row r="21" spans="1:13" ht="32.25" customHeight="1">
      <c r="A21" s="1">
        <f t="shared" si="0"/>
        <v>15</v>
      </c>
      <c r="B21" s="3" t="s">
        <v>14</v>
      </c>
      <c r="C21" s="4">
        <v>477.8</v>
      </c>
      <c r="D21" s="1"/>
      <c r="E21" s="10">
        <v>2</v>
      </c>
      <c r="F21" s="10">
        <f t="shared" si="4"/>
        <v>0</v>
      </c>
      <c r="G21" s="4">
        <v>165.3</v>
      </c>
      <c r="H21" s="4"/>
      <c r="I21" s="4">
        <v>3</v>
      </c>
      <c r="J21" s="4">
        <f t="shared" si="5"/>
        <v>0</v>
      </c>
      <c r="K21" s="1" t="s">
        <v>32</v>
      </c>
      <c r="L21" s="11" t="s">
        <v>48</v>
      </c>
      <c r="M21" s="8"/>
    </row>
    <row r="22" spans="1:13" ht="30.75" customHeight="1">
      <c r="A22" s="1">
        <f t="shared" si="0"/>
        <v>16</v>
      </c>
      <c r="B22" s="3" t="s">
        <v>14</v>
      </c>
      <c r="C22" s="4">
        <v>2314.8000000000002</v>
      </c>
      <c r="D22" s="1"/>
      <c r="E22" s="10">
        <v>2</v>
      </c>
      <c r="F22" s="10">
        <f t="shared" si="4"/>
        <v>0</v>
      </c>
      <c r="G22" s="4">
        <v>251.4</v>
      </c>
      <c r="H22" s="4"/>
      <c r="I22" s="4">
        <v>3</v>
      </c>
      <c r="J22" s="4">
        <f t="shared" si="5"/>
        <v>0</v>
      </c>
      <c r="K22" s="1" t="s">
        <v>33</v>
      </c>
      <c r="L22" s="11" t="s">
        <v>50</v>
      </c>
      <c r="M22" s="8"/>
    </row>
    <row r="23" spans="1:13" ht="34.5" customHeight="1">
      <c r="A23" s="1">
        <f t="shared" si="0"/>
        <v>17</v>
      </c>
      <c r="B23" s="3" t="s">
        <v>37</v>
      </c>
      <c r="C23" s="4" t="s">
        <v>36</v>
      </c>
      <c r="D23" s="4" t="s">
        <v>36</v>
      </c>
      <c r="E23" s="4" t="s">
        <v>36</v>
      </c>
      <c r="F23" s="4" t="s">
        <v>36</v>
      </c>
      <c r="G23" s="4">
        <v>91.1</v>
      </c>
      <c r="H23" s="4"/>
      <c r="I23" s="4">
        <v>3</v>
      </c>
      <c r="J23" s="4">
        <f>G23*H23*I23</f>
        <v>0</v>
      </c>
      <c r="K23" s="1" t="s">
        <v>32</v>
      </c>
      <c r="L23" s="11" t="s">
        <v>49</v>
      </c>
      <c r="M23" s="8"/>
    </row>
    <row r="24" spans="1:13" ht="34.5" customHeight="1">
      <c r="A24" s="1">
        <f t="shared" si="0"/>
        <v>18</v>
      </c>
      <c r="B24" s="3" t="s">
        <v>18</v>
      </c>
      <c r="C24" s="10">
        <v>843</v>
      </c>
      <c r="D24" s="1"/>
      <c r="E24" s="4">
        <v>2</v>
      </c>
      <c r="F24" s="4">
        <f>C24*D24*E24</f>
        <v>0</v>
      </c>
      <c r="G24" s="4">
        <v>135.19999999999999</v>
      </c>
      <c r="H24" s="4"/>
      <c r="I24" s="4">
        <v>3</v>
      </c>
      <c r="J24" s="4">
        <f>G24*H24*I24</f>
        <v>0</v>
      </c>
      <c r="K24" s="7" t="s">
        <v>32</v>
      </c>
      <c r="L24" s="11" t="s">
        <v>53</v>
      </c>
      <c r="M24" s="8"/>
    </row>
    <row r="25" spans="1:13" ht="34.5" customHeight="1">
      <c r="A25" s="1">
        <f t="shared" si="0"/>
        <v>19</v>
      </c>
      <c r="B25" s="3" t="s">
        <v>5</v>
      </c>
      <c r="C25" s="4">
        <v>420</v>
      </c>
      <c r="D25" s="1"/>
      <c r="E25" s="10">
        <v>2</v>
      </c>
      <c r="F25" s="10">
        <f t="shared" ref="F25:F27" si="6">C25*D25*E25</f>
        <v>0</v>
      </c>
      <c r="G25" s="4" t="s">
        <v>36</v>
      </c>
      <c r="H25" s="4" t="s">
        <v>36</v>
      </c>
      <c r="I25" s="4" t="s">
        <v>36</v>
      </c>
      <c r="J25" s="4" t="s">
        <v>36</v>
      </c>
      <c r="K25" s="1" t="s">
        <v>33</v>
      </c>
      <c r="L25" s="12" t="s">
        <v>51</v>
      </c>
      <c r="M25" s="8"/>
    </row>
    <row r="26" spans="1:13" ht="34.5" customHeight="1">
      <c r="A26" s="1">
        <f t="shared" si="0"/>
        <v>20</v>
      </c>
      <c r="B26" s="3" t="s">
        <v>71</v>
      </c>
      <c r="C26" s="4">
        <v>124</v>
      </c>
      <c r="D26" s="1"/>
      <c r="E26" s="10">
        <v>2</v>
      </c>
      <c r="F26" s="10">
        <f t="shared" si="6"/>
        <v>0</v>
      </c>
      <c r="G26" s="4">
        <v>136</v>
      </c>
      <c r="H26" s="4"/>
      <c r="I26" s="4">
        <v>3</v>
      </c>
      <c r="J26" s="4">
        <f t="shared" ref="J26:J27" si="7">G26*H26*I26</f>
        <v>0</v>
      </c>
      <c r="K26" s="1" t="s">
        <v>32</v>
      </c>
      <c r="L26" s="11" t="s">
        <v>72</v>
      </c>
      <c r="M26" s="8"/>
    </row>
    <row r="27" spans="1:13" ht="48.75" customHeight="1">
      <c r="A27" s="1">
        <f t="shared" si="0"/>
        <v>21</v>
      </c>
      <c r="B27" s="3" t="s">
        <v>19</v>
      </c>
      <c r="C27" s="4">
        <v>1235.4100000000001</v>
      </c>
      <c r="D27" s="1"/>
      <c r="E27" s="10">
        <v>2</v>
      </c>
      <c r="F27" s="10">
        <f t="shared" si="6"/>
        <v>0</v>
      </c>
      <c r="G27" s="4">
        <v>207</v>
      </c>
      <c r="H27" s="4"/>
      <c r="I27" s="4">
        <v>3</v>
      </c>
      <c r="J27" s="4">
        <f t="shared" si="7"/>
        <v>0</v>
      </c>
      <c r="K27" s="1" t="s">
        <v>32</v>
      </c>
      <c r="L27" s="12" t="s">
        <v>52</v>
      </c>
      <c r="M27" s="8"/>
    </row>
    <row r="28" spans="1:13" ht="15.75">
      <c r="A28" s="1"/>
      <c r="B28" s="3" t="s">
        <v>34</v>
      </c>
      <c r="C28" s="4">
        <f>SUM(C7:C27)</f>
        <v>11257.21</v>
      </c>
      <c r="D28" s="4"/>
      <c r="E28" s="4"/>
      <c r="F28" s="4">
        <f>SUM(F8:F27)</f>
        <v>0</v>
      </c>
      <c r="G28" s="4">
        <f>SUM(G7:G27)</f>
        <v>2072.0299999999997</v>
      </c>
      <c r="H28" s="4"/>
      <c r="I28" s="4"/>
      <c r="J28" s="4">
        <f>SUM(J8:J27)</f>
        <v>0</v>
      </c>
      <c r="K28" s="1"/>
      <c r="L28" s="11"/>
    </row>
    <row r="30" spans="1:13" ht="15.75">
      <c r="B30" s="19" t="s">
        <v>70</v>
      </c>
      <c r="C30" s="19"/>
      <c r="D30" s="19"/>
      <c r="E30" s="19"/>
      <c r="F30" s="13">
        <f>F28+J28</f>
        <v>0</v>
      </c>
      <c r="G30" s="14" t="s">
        <v>35</v>
      </c>
    </row>
    <row r="31" spans="1:13" ht="15.75">
      <c r="B31" s="15"/>
      <c r="C31" s="16"/>
      <c r="D31" s="16"/>
      <c r="E31" s="16"/>
      <c r="F31" s="16"/>
      <c r="G31" s="16"/>
      <c r="H31" s="16"/>
      <c r="I31" s="16"/>
      <c r="J31" s="16"/>
    </row>
    <row r="32" spans="1:13">
      <c r="B32" s="17"/>
    </row>
  </sheetData>
  <sortState ref="C2:G23">
    <sortCondition ref="D2"/>
  </sortState>
  <mergeCells count="3">
    <mergeCell ref="I2:L2"/>
    <mergeCell ref="B30:E30"/>
    <mergeCell ref="I1:L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110" zoomScaleNormal="100" zoomScaleSheetLayoutView="110" workbookViewId="0">
      <selection sqref="A1:XFD1048576"/>
    </sheetView>
  </sheetViews>
  <sheetFormatPr defaultRowHeight="15"/>
  <cols>
    <col min="2" max="2" width="24.42578125" customWidth="1"/>
    <col min="3" max="3" width="16.85546875" customWidth="1"/>
    <col min="4" max="4" width="11.7109375" customWidth="1"/>
    <col min="5" max="5" width="11.28515625" customWidth="1"/>
    <col min="6" max="6" width="12.42578125" customWidth="1"/>
    <col min="7" max="7" width="11.42578125" customWidth="1"/>
    <col min="8" max="8" width="10.85546875" customWidth="1"/>
    <col min="9" max="9" width="11.28515625" customWidth="1"/>
    <col min="10" max="10" width="10.85546875" customWidth="1"/>
    <col min="11" max="11" width="10.140625" customWidth="1"/>
    <col min="12" max="12" width="34.140625" customWidth="1"/>
  </cols>
  <sheetData>
    <row r="1" spans="1:13" ht="15.75">
      <c r="J1" s="18" t="s">
        <v>61</v>
      </c>
      <c r="K1" s="18"/>
      <c r="L1" s="18"/>
      <c r="M1" s="5"/>
    </row>
    <row r="2" spans="1:13" ht="15.75">
      <c r="I2" s="18" t="s">
        <v>64</v>
      </c>
      <c r="J2" s="18"/>
      <c r="K2" s="18"/>
      <c r="L2" s="18"/>
      <c r="M2" s="5"/>
    </row>
    <row r="3" spans="1:13" ht="15.75">
      <c r="J3" s="5"/>
      <c r="K3" s="5"/>
      <c r="L3" s="5"/>
      <c r="M3" s="5"/>
    </row>
    <row r="4" spans="1:13" ht="15.75">
      <c r="J4" s="5"/>
      <c r="K4" s="5"/>
      <c r="L4" s="5"/>
      <c r="M4" s="5"/>
    </row>
    <row r="5" spans="1:13" ht="15.75">
      <c r="B5" s="6" t="s">
        <v>63</v>
      </c>
      <c r="C5" s="6"/>
      <c r="D5" s="6"/>
      <c r="E5" s="6"/>
      <c r="F5" s="6"/>
      <c r="G5" s="6"/>
      <c r="H5" s="6"/>
      <c r="J5" s="5"/>
      <c r="K5" s="5"/>
      <c r="L5" s="5"/>
      <c r="M5" s="5"/>
    </row>
    <row r="6" spans="1:13" ht="15.75">
      <c r="B6" s="6"/>
      <c r="C6" s="6"/>
      <c r="D6" s="6"/>
      <c r="E6" s="6"/>
      <c r="F6" s="6"/>
      <c r="G6" s="6"/>
      <c r="H6" s="6"/>
    </row>
    <row r="7" spans="1:13" ht="15.75">
      <c r="B7" s="6" t="s">
        <v>20</v>
      </c>
      <c r="C7" s="6"/>
      <c r="D7" s="6" t="s">
        <v>39</v>
      </c>
      <c r="E7" s="6"/>
      <c r="F7" s="6"/>
      <c r="G7" s="6"/>
      <c r="H7" s="6"/>
    </row>
    <row r="8" spans="1:13" ht="15.75">
      <c r="B8" s="6" t="s">
        <v>21</v>
      </c>
      <c r="C8" s="6"/>
      <c r="D8" s="6" t="s">
        <v>40</v>
      </c>
      <c r="E8" s="6"/>
      <c r="F8" s="6"/>
      <c r="G8" s="6"/>
      <c r="H8" s="6"/>
    </row>
    <row r="9" spans="1:13" ht="15.75">
      <c r="B9" s="6" t="s">
        <v>22</v>
      </c>
      <c r="C9" s="6"/>
      <c r="D9" s="6" t="s">
        <v>41</v>
      </c>
      <c r="E9" s="6"/>
      <c r="F9" s="6"/>
      <c r="G9" s="6"/>
      <c r="H9" s="6"/>
    </row>
    <row r="12" spans="1:13" ht="110.25">
      <c r="A12" s="1" t="s">
        <v>0</v>
      </c>
      <c r="B12" s="1" t="s">
        <v>1</v>
      </c>
      <c r="C12" s="2" t="s">
        <v>23</v>
      </c>
      <c r="D12" s="1" t="s">
        <v>24</v>
      </c>
      <c r="E12" s="1" t="s">
        <v>25</v>
      </c>
      <c r="F12" s="7" t="s">
        <v>26</v>
      </c>
      <c r="G12" s="7" t="s">
        <v>27</v>
      </c>
      <c r="H12" s="7" t="s">
        <v>28</v>
      </c>
      <c r="I12" s="7" t="s">
        <v>25</v>
      </c>
      <c r="J12" s="7" t="s">
        <v>29</v>
      </c>
      <c r="K12" s="1" t="s">
        <v>30</v>
      </c>
      <c r="L12" s="1" t="s">
        <v>31</v>
      </c>
      <c r="M12" s="8"/>
    </row>
    <row r="13" spans="1:13" ht="24.75" customHeight="1">
      <c r="A13" s="1">
        <v>1</v>
      </c>
      <c r="B13" s="3" t="s">
        <v>17</v>
      </c>
      <c r="C13" s="4">
        <v>250</v>
      </c>
      <c r="D13" s="1">
        <v>34.67</v>
      </c>
      <c r="E13" s="10">
        <v>2</v>
      </c>
      <c r="F13" s="10">
        <f>C13*D13*E13</f>
        <v>17335</v>
      </c>
      <c r="G13" s="9" t="s">
        <v>36</v>
      </c>
      <c r="H13" s="9" t="s">
        <v>36</v>
      </c>
      <c r="I13" s="9" t="s">
        <v>36</v>
      </c>
      <c r="J13" s="9" t="s">
        <v>36</v>
      </c>
      <c r="K13" s="1" t="s">
        <v>33</v>
      </c>
      <c r="L13" s="11" t="s">
        <v>38</v>
      </c>
      <c r="M13" s="8"/>
    </row>
    <row r="14" spans="1:13" ht="31.5" customHeight="1">
      <c r="A14" s="1">
        <f>A13+1</f>
        <v>2</v>
      </c>
      <c r="B14" s="3" t="s">
        <v>2</v>
      </c>
      <c r="C14" s="4">
        <v>371.8</v>
      </c>
      <c r="D14" s="1">
        <v>34.67</v>
      </c>
      <c r="E14" s="10">
        <v>2</v>
      </c>
      <c r="F14" s="10">
        <f>C14*D14*E14</f>
        <v>25780.612000000001</v>
      </c>
      <c r="G14" s="4">
        <v>82.8</v>
      </c>
      <c r="H14" s="4">
        <v>30.67</v>
      </c>
      <c r="I14" s="4">
        <v>3</v>
      </c>
      <c r="J14" s="4">
        <f>G14*H14*I14</f>
        <v>7618.4279999999999</v>
      </c>
      <c r="K14" s="1" t="s">
        <v>32</v>
      </c>
      <c r="L14" s="11" t="s">
        <v>60</v>
      </c>
      <c r="M14" s="8"/>
    </row>
    <row r="15" spans="1:13" ht="30.75" customHeight="1">
      <c r="A15" s="1">
        <f t="shared" ref="A15:A33" si="0">A14+1</f>
        <v>3</v>
      </c>
      <c r="B15" s="3" t="s">
        <v>4</v>
      </c>
      <c r="C15" s="4">
        <v>370</v>
      </c>
      <c r="D15" s="1">
        <v>34.67</v>
      </c>
      <c r="E15" s="10">
        <v>2</v>
      </c>
      <c r="F15" s="10">
        <f t="shared" ref="F15" si="1">C15*D15*E15</f>
        <v>25655.800000000003</v>
      </c>
      <c r="G15" s="4">
        <v>117</v>
      </c>
      <c r="H15" s="4">
        <v>30.67</v>
      </c>
      <c r="I15" s="4">
        <v>3</v>
      </c>
      <c r="J15" s="4">
        <f t="shared" ref="J15" si="2">G15*H15*I15</f>
        <v>10765.170000000002</v>
      </c>
      <c r="K15" s="1" t="s">
        <v>32</v>
      </c>
      <c r="L15" s="11" t="s">
        <v>42</v>
      </c>
      <c r="M15" s="8"/>
    </row>
    <row r="16" spans="1:13" ht="32.25" customHeight="1">
      <c r="A16" s="1">
        <f t="shared" si="0"/>
        <v>4</v>
      </c>
      <c r="B16" s="3" t="s">
        <v>3</v>
      </c>
      <c r="C16" s="4">
        <v>424.9</v>
      </c>
      <c r="D16" s="1">
        <v>34.67</v>
      </c>
      <c r="E16" s="10">
        <v>2</v>
      </c>
      <c r="F16" s="10">
        <f t="shared" ref="F16:F17" si="3">C16*D16*E16</f>
        <v>29462.565999999999</v>
      </c>
      <c r="G16" s="4">
        <v>90.1</v>
      </c>
      <c r="H16" s="4">
        <v>30.67</v>
      </c>
      <c r="I16" s="4">
        <v>3</v>
      </c>
      <c r="J16" s="4">
        <f t="shared" ref="J16:J17" si="4">G16*H16*I16</f>
        <v>8290.1010000000006</v>
      </c>
      <c r="K16" s="1" t="s">
        <v>32</v>
      </c>
      <c r="L16" s="11" t="s">
        <v>59</v>
      </c>
      <c r="M16" s="8"/>
    </row>
    <row r="17" spans="1:13" ht="32.25" customHeight="1">
      <c r="A17" s="1">
        <f t="shared" si="0"/>
        <v>5</v>
      </c>
      <c r="B17" s="3" t="s">
        <v>6</v>
      </c>
      <c r="C17" s="4">
        <v>128.19999999999999</v>
      </c>
      <c r="D17" s="1">
        <v>34.67</v>
      </c>
      <c r="E17" s="10">
        <v>2</v>
      </c>
      <c r="F17" s="10">
        <f t="shared" si="3"/>
        <v>8889.387999999999</v>
      </c>
      <c r="G17" s="4">
        <v>50</v>
      </c>
      <c r="H17" s="4">
        <v>30.67</v>
      </c>
      <c r="I17" s="4">
        <v>3</v>
      </c>
      <c r="J17" s="4">
        <f t="shared" si="4"/>
        <v>4600.5</v>
      </c>
      <c r="K17" s="1" t="s">
        <v>32</v>
      </c>
      <c r="L17" s="11" t="s">
        <v>58</v>
      </c>
      <c r="M17" s="8"/>
    </row>
    <row r="18" spans="1:13" ht="30.75" customHeight="1">
      <c r="A18" s="1">
        <f t="shared" si="0"/>
        <v>6</v>
      </c>
      <c r="B18" s="3" t="s">
        <v>15</v>
      </c>
      <c r="C18" s="4">
        <v>250.8</v>
      </c>
      <c r="D18" s="1">
        <v>34.67</v>
      </c>
      <c r="E18" s="4">
        <v>2</v>
      </c>
      <c r="F18" s="4">
        <f>C18*D18*E18</f>
        <v>17390.472000000002</v>
      </c>
      <c r="G18" s="4">
        <v>52</v>
      </c>
      <c r="H18" s="4">
        <v>30.67</v>
      </c>
      <c r="I18" s="4">
        <v>3</v>
      </c>
      <c r="J18" s="4">
        <f t="shared" ref="J18" si="5">G18*H18*I18</f>
        <v>4784.5200000000004</v>
      </c>
      <c r="K18" s="1" t="s">
        <v>32</v>
      </c>
      <c r="L18" s="11" t="s">
        <v>43</v>
      </c>
      <c r="M18" s="8"/>
    </row>
    <row r="19" spans="1:13" ht="33.75" customHeight="1">
      <c r="A19" s="1">
        <f t="shared" si="0"/>
        <v>7</v>
      </c>
      <c r="B19" s="3" t="s">
        <v>7</v>
      </c>
      <c r="C19" s="4">
        <v>214.9</v>
      </c>
      <c r="D19" s="1">
        <v>34.67</v>
      </c>
      <c r="E19" s="10">
        <v>2</v>
      </c>
      <c r="F19" s="10">
        <f t="shared" ref="F19:F20" si="6">C19*D19*E19</f>
        <v>14901.166000000001</v>
      </c>
      <c r="G19" s="4">
        <v>59.01</v>
      </c>
      <c r="H19" s="4">
        <v>30.67</v>
      </c>
      <c r="I19" s="4">
        <v>3</v>
      </c>
      <c r="J19" s="4">
        <f t="shared" ref="J19:J20" si="7">G19*H19*I19</f>
        <v>5429.5101000000004</v>
      </c>
      <c r="K19" s="1" t="s">
        <v>33</v>
      </c>
      <c r="L19" s="11" t="s">
        <v>57</v>
      </c>
      <c r="M19" s="8"/>
    </row>
    <row r="20" spans="1:13" ht="30.75" customHeight="1">
      <c r="A20" s="1">
        <f t="shared" si="0"/>
        <v>8</v>
      </c>
      <c r="B20" s="3" t="s">
        <v>8</v>
      </c>
      <c r="C20" s="4">
        <v>265.39999999999998</v>
      </c>
      <c r="D20" s="1">
        <v>34.67</v>
      </c>
      <c r="E20" s="10">
        <v>2</v>
      </c>
      <c r="F20" s="10">
        <f t="shared" si="6"/>
        <v>18402.835999999999</v>
      </c>
      <c r="G20" s="4">
        <v>68.02</v>
      </c>
      <c r="H20" s="4">
        <v>30.67</v>
      </c>
      <c r="I20" s="4">
        <v>3</v>
      </c>
      <c r="J20" s="4">
        <f t="shared" si="7"/>
        <v>6258.5202000000008</v>
      </c>
      <c r="K20" s="1" t="s">
        <v>33</v>
      </c>
      <c r="L20" s="11" t="s">
        <v>44</v>
      </c>
      <c r="M20" s="8"/>
    </row>
    <row r="21" spans="1:13" ht="32.25" customHeight="1">
      <c r="A21" s="1">
        <f t="shared" si="0"/>
        <v>9</v>
      </c>
      <c r="B21" s="3" t="s">
        <v>16</v>
      </c>
      <c r="C21" s="4">
        <v>685</v>
      </c>
      <c r="D21" s="1">
        <v>34.67</v>
      </c>
      <c r="E21" s="4">
        <v>2</v>
      </c>
      <c r="F21" s="4">
        <f>C21*D21*E21</f>
        <v>47497.9</v>
      </c>
      <c r="G21" s="4" t="s">
        <v>36</v>
      </c>
      <c r="H21" s="4" t="s">
        <v>36</v>
      </c>
      <c r="I21" s="4" t="s">
        <v>36</v>
      </c>
      <c r="J21" s="4" t="s">
        <v>36</v>
      </c>
      <c r="K21" s="1" t="s">
        <v>32</v>
      </c>
      <c r="L21" s="11" t="s">
        <v>45</v>
      </c>
      <c r="M21" s="8"/>
    </row>
    <row r="22" spans="1:13" ht="44.25" customHeight="1">
      <c r="A22" s="1">
        <f t="shared" si="0"/>
        <v>10</v>
      </c>
      <c r="B22" s="3" t="s">
        <v>9</v>
      </c>
      <c r="C22" s="4">
        <v>284.39999999999998</v>
      </c>
      <c r="D22" s="1">
        <v>34.67</v>
      </c>
      <c r="E22" s="10">
        <v>2</v>
      </c>
      <c r="F22" s="10">
        <f t="shared" ref="F22:F24" si="8">C22*D22*E22</f>
        <v>19720.295999999998</v>
      </c>
      <c r="G22" s="4">
        <v>59.3</v>
      </c>
      <c r="H22" s="4">
        <v>30.67</v>
      </c>
      <c r="I22" s="4">
        <v>3</v>
      </c>
      <c r="J22" s="4">
        <f t="shared" ref="J22:J24" si="9">G22*H22*I22</f>
        <v>5456.1930000000002</v>
      </c>
      <c r="K22" s="1" t="s">
        <v>33</v>
      </c>
      <c r="L22" s="11" t="s">
        <v>46</v>
      </c>
      <c r="M22" s="8"/>
    </row>
    <row r="23" spans="1:13" ht="33" customHeight="1">
      <c r="A23" s="1">
        <f t="shared" si="0"/>
        <v>11</v>
      </c>
      <c r="B23" s="3" t="s">
        <v>11</v>
      </c>
      <c r="C23" s="4">
        <v>377.7</v>
      </c>
      <c r="D23" s="1">
        <v>34.67</v>
      </c>
      <c r="E23" s="10">
        <v>2</v>
      </c>
      <c r="F23" s="10">
        <f t="shared" si="8"/>
        <v>26189.718000000001</v>
      </c>
      <c r="G23" s="4">
        <v>83.2</v>
      </c>
      <c r="H23" s="4">
        <v>30.67</v>
      </c>
      <c r="I23" s="4">
        <v>3</v>
      </c>
      <c r="J23" s="4">
        <f t="shared" si="9"/>
        <v>7655.232</v>
      </c>
      <c r="K23" s="1" t="s">
        <v>32</v>
      </c>
      <c r="L23" s="11" t="s">
        <v>56</v>
      </c>
      <c r="M23" s="8"/>
    </row>
    <row r="24" spans="1:13" ht="31.5" customHeight="1">
      <c r="A24" s="1">
        <f t="shared" si="0"/>
        <v>12</v>
      </c>
      <c r="B24" s="3" t="s">
        <v>12</v>
      </c>
      <c r="C24" s="4">
        <v>450</v>
      </c>
      <c r="D24" s="1">
        <v>34.67</v>
      </c>
      <c r="E24" s="10">
        <v>2</v>
      </c>
      <c r="F24" s="10">
        <f t="shared" si="8"/>
        <v>31203</v>
      </c>
      <c r="G24" s="4">
        <v>80</v>
      </c>
      <c r="H24" s="4">
        <v>30.67</v>
      </c>
      <c r="I24" s="4">
        <v>3</v>
      </c>
      <c r="J24" s="4">
        <f t="shared" si="9"/>
        <v>7360.8000000000011</v>
      </c>
      <c r="K24" s="1" t="s">
        <v>32</v>
      </c>
      <c r="L24" s="11" t="s">
        <v>55</v>
      </c>
      <c r="M24" s="8"/>
    </row>
    <row r="25" spans="1:13" ht="31.5" customHeight="1">
      <c r="A25" s="1">
        <f t="shared" si="0"/>
        <v>13</v>
      </c>
      <c r="B25" s="3" t="s">
        <v>10</v>
      </c>
      <c r="C25" s="4">
        <v>1262.2</v>
      </c>
      <c r="D25" s="1">
        <v>34.67</v>
      </c>
      <c r="E25" s="10">
        <v>2</v>
      </c>
      <c r="F25" s="10">
        <f t="shared" ref="F25:F26" si="10">C25*D25*E25</f>
        <v>87520.948000000004</v>
      </c>
      <c r="G25" s="4">
        <v>238.4</v>
      </c>
      <c r="H25" s="4">
        <v>30.67</v>
      </c>
      <c r="I25" s="4">
        <v>3</v>
      </c>
      <c r="J25" s="4">
        <f t="shared" ref="J25:J26" si="11">G25*H25*I25</f>
        <v>21935.184000000001</v>
      </c>
      <c r="K25" s="1" t="s">
        <v>32</v>
      </c>
      <c r="L25" s="11" t="s">
        <v>54</v>
      </c>
      <c r="M25" s="8"/>
    </row>
    <row r="26" spans="1:13" ht="31.5" customHeight="1">
      <c r="A26" s="1">
        <f t="shared" si="0"/>
        <v>14</v>
      </c>
      <c r="B26" s="3" t="s">
        <v>13</v>
      </c>
      <c r="C26" s="4">
        <v>506.9</v>
      </c>
      <c r="D26" s="1">
        <v>34.67</v>
      </c>
      <c r="E26" s="10">
        <v>2</v>
      </c>
      <c r="F26" s="10">
        <f t="shared" si="10"/>
        <v>35148.446000000004</v>
      </c>
      <c r="G26" s="4">
        <v>106.2</v>
      </c>
      <c r="H26" s="4">
        <v>30.67</v>
      </c>
      <c r="I26" s="4">
        <v>3</v>
      </c>
      <c r="J26" s="4">
        <f t="shared" si="11"/>
        <v>9771.4620000000014</v>
      </c>
      <c r="K26" s="1" t="s">
        <v>32</v>
      </c>
      <c r="L26" s="11" t="s">
        <v>47</v>
      </c>
      <c r="M26" s="8"/>
    </row>
    <row r="27" spans="1:13" ht="32.25" customHeight="1">
      <c r="A27" s="1">
        <f t="shared" si="0"/>
        <v>15</v>
      </c>
      <c r="B27" s="3" t="s">
        <v>14</v>
      </c>
      <c r="C27" s="4">
        <v>477.8</v>
      </c>
      <c r="D27" s="1">
        <v>34.67</v>
      </c>
      <c r="E27" s="10">
        <v>2</v>
      </c>
      <c r="F27" s="10">
        <f t="shared" ref="F27:F28" si="12">C27*D27*E27</f>
        <v>33130.652000000002</v>
      </c>
      <c r="G27" s="4">
        <v>165.3</v>
      </c>
      <c r="H27" s="4">
        <v>30.67</v>
      </c>
      <c r="I27" s="4">
        <v>3</v>
      </c>
      <c r="J27" s="4">
        <f t="shared" ref="J27:J28" si="13">G27*H27*I27</f>
        <v>15209.253000000001</v>
      </c>
      <c r="K27" s="1" t="s">
        <v>32</v>
      </c>
      <c r="L27" s="11" t="s">
        <v>48</v>
      </c>
      <c r="M27" s="8"/>
    </row>
    <row r="28" spans="1:13" ht="30.75" customHeight="1">
      <c r="A28" s="1">
        <f t="shared" si="0"/>
        <v>16</v>
      </c>
      <c r="B28" s="3" t="s">
        <v>14</v>
      </c>
      <c r="C28" s="4">
        <v>2314.8000000000002</v>
      </c>
      <c r="D28" s="1">
        <v>34.67</v>
      </c>
      <c r="E28" s="10">
        <v>2</v>
      </c>
      <c r="F28" s="10">
        <f t="shared" si="12"/>
        <v>160508.23200000002</v>
      </c>
      <c r="G28" s="4">
        <v>251.4</v>
      </c>
      <c r="H28" s="4">
        <v>30.67</v>
      </c>
      <c r="I28" s="4">
        <v>3</v>
      </c>
      <c r="J28" s="4">
        <f t="shared" si="13"/>
        <v>23131.314000000002</v>
      </c>
      <c r="K28" s="1" t="s">
        <v>33</v>
      </c>
      <c r="L28" s="11" t="s">
        <v>50</v>
      </c>
      <c r="M28" s="8"/>
    </row>
    <row r="29" spans="1:13" ht="34.5" customHeight="1">
      <c r="A29" s="1">
        <f t="shared" si="0"/>
        <v>17</v>
      </c>
      <c r="B29" s="3" t="s">
        <v>37</v>
      </c>
      <c r="C29" s="4" t="s">
        <v>36</v>
      </c>
      <c r="D29" s="9" t="s">
        <v>36</v>
      </c>
      <c r="E29" s="4" t="s">
        <v>36</v>
      </c>
      <c r="F29" s="4" t="s">
        <v>36</v>
      </c>
      <c r="G29" s="4">
        <v>91.1</v>
      </c>
      <c r="H29" s="4">
        <v>30.67</v>
      </c>
      <c r="I29" s="4">
        <v>3</v>
      </c>
      <c r="J29" s="4">
        <f>G29*H29*I29</f>
        <v>8382.110999999999</v>
      </c>
      <c r="K29" s="1" t="s">
        <v>32</v>
      </c>
      <c r="L29" s="11" t="s">
        <v>49</v>
      </c>
      <c r="M29" s="8"/>
    </row>
    <row r="30" spans="1:13" ht="34.5" customHeight="1">
      <c r="A30" s="1">
        <f t="shared" si="0"/>
        <v>18</v>
      </c>
      <c r="B30" s="3" t="s">
        <v>18</v>
      </c>
      <c r="C30" s="10">
        <v>843</v>
      </c>
      <c r="D30" s="1">
        <v>34.67</v>
      </c>
      <c r="E30" s="4">
        <v>2</v>
      </c>
      <c r="F30" s="4">
        <f>C30*D30*E30</f>
        <v>58453.62</v>
      </c>
      <c r="G30" s="4">
        <v>135.19999999999999</v>
      </c>
      <c r="H30" s="4">
        <v>30.67</v>
      </c>
      <c r="I30" s="4">
        <v>3</v>
      </c>
      <c r="J30" s="4">
        <f>G30*H30*I30</f>
        <v>12439.752</v>
      </c>
      <c r="K30" s="7" t="s">
        <v>32</v>
      </c>
      <c r="L30" s="11" t="s">
        <v>53</v>
      </c>
      <c r="M30" s="8"/>
    </row>
    <row r="31" spans="1:13" ht="34.5" customHeight="1">
      <c r="A31" s="1">
        <f t="shared" si="0"/>
        <v>19</v>
      </c>
      <c r="B31" s="3" t="s">
        <v>5</v>
      </c>
      <c r="C31" s="4">
        <v>420</v>
      </c>
      <c r="D31" s="1">
        <v>34.67</v>
      </c>
      <c r="E31" s="10">
        <v>2</v>
      </c>
      <c r="F31" s="10">
        <f t="shared" ref="F31:F32" si="14">C31*D31*E31</f>
        <v>29122.800000000003</v>
      </c>
      <c r="G31" s="4" t="s">
        <v>36</v>
      </c>
      <c r="H31" s="4" t="s">
        <v>36</v>
      </c>
      <c r="I31" s="4" t="s">
        <v>36</v>
      </c>
      <c r="J31" s="4" t="s">
        <v>36</v>
      </c>
      <c r="K31" s="1" t="s">
        <v>33</v>
      </c>
      <c r="L31" s="12" t="s">
        <v>51</v>
      </c>
      <c r="M31" s="8"/>
    </row>
    <row r="32" spans="1:13" ht="34.5" customHeight="1">
      <c r="A32" s="1">
        <f t="shared" si="0"/>
        <v>20</v>
      </c>
      <c r="B32" s="3" t="s">
        <v>71</v>
      </c>
      <c r="C32" s="4">
        <v>124</v>
      </c>
      <c r="D32" s="1">
        <v>34.67</v>
      </c>
      <c r="E32" s="10">
        <v>2</v>
      </c>
      <c r="F32" s="10">
        <f t="shared" si="14"/>
        <v>8598.16</v>
      </c>
      <c r="G32" s="4">
        <v>136</v>
      </c>
      <c r="H32" s="4">
        <v>30.67</v>
      </c>
      <c r="I32" s="4">
        <v>3</v>
      </c>
      <c r="J32" s="4">
        <f t="shared" ref="J32" si="15">G32*H32*I32</f>
        <v>12513.36</v>
      </c>
      <c r="K32" s="1" t="s">
        <v>32</v>
      </c>
      <c r="L32" s="11" t="s">
        <v>72</v>
      </c>
      <c r="M32" s="8"/>
    </row>
    <row r="33" spans="1:13" ht="48.75" customHeight="1">
      <c r="A33" s="1">
        <f t="shared" si="0"/>
        <v>21</v>
      </c>
      <c r="B33" s="3" t="s">
        <v>19</v>
      </c>
      <c r="C33" s="4">
        <v>1235.4100000000001</v>
      </c>
      <c r="D33" s="1">
        <v>34.67</v>
      </c>
      <c r="E33" s="10">
        <v>2</v>
      </c>
      <c r="F33" s="10">
        <f t="shared" ref="F33" si="16">C33*D33*E33</f>
        <v>85663.329400000017</v>
      </c>
      <c r="G33" s="4">
        <v>207</v>
      </c>
      <c r="H33" s="4">
        <v>30.67</v>
      </c>
      <c r="I33" s="4">
        <v>3</v>
      </c>
      <c r="J33" s="4">
        <f t="shared" ref="J33" si="17">G33*H33*I33</f>
        <v>19046.07</v>
      </c>
      <c r="K33" s="1" t="s">
        <v>32</v>
      </c>
      <c r="L33" s="12" t="s">
        <v>52</v>
      </c>
      <c r="M33" s="8"/>
    </row>
    <row r="34" spans="1:13" ht="15.75">
      <c r="A34" s="1"/>
      <c r="B34" s="3" t="s">
        <v>34</v>
      </c>
      <c r="C34" s="4">
        <f>SUM(C13:C33)</f>
        <v>11257.21</v>
      </c>
      <c r="D34" s="4"/>
      <c r="E34" s="4"/>
      <c r="F34" s="4">
        <f>SUM(F14:F33)</f>
        <v>763239.94140000024</v>
      </c>
      <c r="G34" s="4">
        <f>SUM(G13:G33)</f>
        <v>2072.0299999999997</v>
      </c>
      <c r="H34" s="4"/>
      <c r="I34" s="4"/>
      <c r="J34" s="4">
        <f>SUM(J14:J33)</f>
        <v>190647.48030000005</v>
      </c>
      <c r="K34" s="1"/>
      <c r="L34" s="11"/>
    </row>
    <row r="36" spans="1:13" ht="15.75">
      <c r="B36" s="19" t="s">
        <v>73</v>
      </c>
      <c r="C36" s="19"/>
      <c r="D36" s="19"/>
      <c r="E36" s="19"/>
      <c r="F36" s="13">
        <f>F34+J34</f>
        <v>953887.4217000003</v>
      </c>
      <c r="G36" s="14" t="s">
        <v>35</v>
      </c>
    </row>
    <row r="37" spans="1:13" ht="15.75">
      <c r="B37" s="15"/>
      <c r="C37" s="16"/>
      <c r="D37" s="16"/>
      <c r="E37" s="16"/>
      <c r="F37" s="16"/>
      <c r="G37" s="16"/>
      <c r="H37" s="16"/>
      <c r="I37" s="16"/>
      <c r="J37" s="16"/>
    </row>
    <row r="38" spans="1:13">
      <c r="B38" s="17"/>
    </row>
    <row r="39" spans="1:13">
      <c r="B39" t="s">
        <v>62</v>
      </c>
    </row>
  </sheetData>
  <mergeCells count="3">
    <mergeCell ref="J1:L1"/>
    <mergeCell ref="B36:E36"/>
    <mergeCell ref="I2:L2"/>
  </mergeCells>
  <pageMargins left="0.46" right="0.18" top="0.23622047244094491" bottom="0.74803149606299213" header="0.15748031496062992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ОБОСНОВАНИЕ НМЦД</vt:lpstr>
      <vt:lpstr>'ОБОСНОВАНИЕ НМЦД'!Область_печати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2018-11-09T04:09:31Z</dcterms:modified>
</cp:coreProperties>
</file>