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255" yWindow="0" windowWidth="13575" windowHeight="12735"/>
  </bookViews>
  <sheets>
    <sheet name="ОБОСНОВАНИЕ НМЦД" sheetId="3" r:id="rId1"/>
  </sheets>
  <definedNames>
    <definedName name="_xlnm.Print_Area" localSheetId="0">'ОБОСНОВАНИЕ НМЦД'!$A$1:$L$29</definedName>
  </definedNames>
  <calcPr calcId="125725"/>
</workbook>
</file>

<file path=xl/calcChain.xml><?xml version="1.0" encoding="utf-8"?>
<calcChain xmlns="http://schemas.openxmlformats.org/spreadsheetml/2006/main">
  <c r="J27" i="3"/>
  <c r="J26"/>
  <c r="G27"/>
  <c r="C27"/>
  <c r="H11" l="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D11"/>
  <c r="F11" s="1"/>
  <c r="D12"/>
  <c r="F12" s="1"/>
  <c r="D13"/>
  <c r="F13" s="1"/>
  <c r="D14"/>
  <c r="F14" s="1"/>
  <c r="D15"/>
  <c r="F15" s="1"/>
  <c r="D16"/>
  <c r="F16" s="1"/>
  <c r="D17"/>
  <c r="F17" s="1"/>
  <c r="D19"/>
  <c r="F19" s="1"/>
  <c r="D20"/>
  <c r="F20" s="1"/>
  <c r="D21"/>
  <c r="F21" s="1"/>
  <c r="D22"/>
  <c r="F22" s="1"/>
  <c r="D23"/>
  <c r="F23" s="1"/>
  <c r="D24"/>
  <c r="F24" s="1"/>
  <c r="D25"/>
  <c r="F25" s="1"/>
  <c r="D10"/>
  <c r="F10" s="1"/>
  <c r="F27" l="1"/>
  <c r="E29" l="1"/>
</calcChain>
</file>

<file path=xl/sharedStrings.xml><?xml version="1.0" encoding="utf-8"?>
<sst xmlns="http://schemas.openxmlformats.org/spreadsheetml/2006/main" count="86" uniqueCount="59">
  <si>
    <t>Адрес объекта</t>
  </si>
  <si>
    <t>ул. Новоуральская, 10</t>
  </si>
  <si>
    <t>ул. Народная, 31</t>
  </si>
  <si>
    <t>ул. Немировича-Данченко, 145/1</t>
  </si>
  <si>
    <t>ул. Приморская, 15</t>
  </si>
  <si>
    <t>Красный проспект, 50</t>
  </si>
  <si>
    <t>ул. Котовского, 19</t>
  </si>
  <si>
    <t>Вид кровли</t>
  </si>
  <si>
    <t>Описание объекта</t>
  </si>
  <si>
    <t>Скатная</t>
  </si>
  <si>
    <t>Плоская</t>
  </si>
  <si>
    <t>ИТОГО</t>
  </si>
  <si>
    <t>-</t>
  </si>
  <si>
    <t>Здание котельной, 1-этажное, Sобщ = 230,8 кв. м</t>
  </si>
  <si>
    <t>Нежилое здание, 1-этажное,  Sобщ = 422,4 кв. м</t>
  </si>
  <si>
    <t>ул. Полярная, 15</t>
  </si>
  <si>
    <t>Начальная (максимальная) цена договора, руб.:</t>
  </si>
  <si>
    <t>Площадь убираемой от снега кровли, кв. м</t>
  </si>
  <si>
    <t>ул. Звездная, 8</t>
  </si>
  <si>
    <t>ул. Кирова, 319</t>
  </si>
  <si>
    <t>ул. Маяковского, 20</t>
  </si>
  <si>
    <t>ул. Барьерная, 30</t>
  </si>
  <si>
    <t>ул. Советская, 63</t>
  </si>
  <si>
    <t>ул. Лебедевского, 1</t>
  </si>
  <si>
    <t>пр-т Дзержинского, 69/2</t>
  </si>
  <si>
    <t>Здание административное, 8- этажное</t>
  </si>
  <si>
    <t>Здание (ЦТП-п01), 2-этажное, Sобщ = 259,6 кв. м</t>
  </si>
  <si>
    <t>Нежилое здание, 2-этажное с подвалом, Sобщ = 728,8 кв. м</t>
  </si>
  <si>
    <t>Нежилое здание, 2-этажное, Sобщ = 730,9 кв. м</t>
  </si>
  <si>
    <t>Нежилое здание, 2-этажное, Sобщ = 2 206,5 кв. м</t>
  </si>
  <si>
    <t>Административное здание, 5-этажное,  Sобщ = 7 169,2 кв. м</t>
  </si>
  <si>
    <t>Отдельностоящее нежилое здание гаража Sобщ = 160,6 кв. м</t>
  </si>
  <si>
    <t>Отдельностоящее 2-этажное здание, Sобщ = 3924,5 кв. м</t>
  </si>
  <si>
    <t>Отдельностоящее 3-этажное Sобщ = 7 560,0 кв. м</t>
  </si>
  <si>
    <t>Отдельностоящее 4-этажное Sобщ = 2 893,1 кв. м.</t>
  </si>
  <si>
    <t>Отдельностоящее 4-этажное Sобщ = 2 243,5 кв. м.</t>
  </si>
  <si>
    <t>Стоимость убрки снега 1 кв. м, руб.</t>
  </si>
  <si>
    <t>Планируемая периодичность уборки снега с кровли за сезон, раз</t>
  </si>
  <si>
    <t>Общая стоимость уборки снега с кровли за сезон, руб.</t>
  </si>
  <si>
    <t>Планируемая периодичность очистки от сосулек (наледи) за сезон, раз</t>
  </si>
  <si>
    <t>Нежилое здание, 1-этажное, Sобщ = 129,3 кв. м</t>
  </si>
  <si>
    <t>Приложение № 1 к извещению о проведении запроса котировок в электронной форме, участниками которого могут быть только субъекты малого и среднего предпринимательства</t>
  </si>
  <si>
    <t>ул. Промышленная, 1</t>
  </si>
  <si>
    <t>Уборка снега с кровли за 1 кв. м, руб.</t>
  </si>
  <si>
    <t>Уборка сосуле (наледи) с кровли за 1 пог. м, руб.</t>
  </si>
  <si>
    <t>Средняя стоимость, руб.</t>
  </si>
  <si>
    <t>Наименование услуги</t>
  </si>
  <si>
    <t>Обоснование начальной (максимальной) цены договора на оказание услуг по уборке снега и сосулек (наледи) с объектов</t>
  </si>
  <si>
    <t>Компредл. 1, руб.</t>
  </si>
  <si>
    <t>Компредл. 2, руб.</t>
  </si>
  <si>
    <t>Компредл. 3, руб.</t>
  </si>
  <si>
    <t>Отдельностоящее 1-этажное здание детского сада Sобщ = 262,7 кв. м</t>
  </si>
  <si>
    <t>Отдельностоящее 2-этажное здание Sобщ = 1 438,1 кв. м</t>
  </si>
  <si>
    <t>Периметр убираемой от сосулек (наледи) кровли, пог. м</t>
  </si>
  <si>
    <t xml:space="preserve"> Стоимость очистки от сосулек (наледи) 1 пог. м, руб.</t>
  </si>
  <si>
    <t>Общая стоимость очистки от сосулек (наледи) за сезон, руб.</t>
  </si>
  <si>
    <t>№</t>
  </si>
  <si>
    <t>ул Романова, 33</t>
  </si>
  <si>
    <t xml:space="preserve">Отдельностоящее 8-этажное административное здание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</si>
</sst>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0" zoomScaleNormal="70" zoomScaleSheetLayoutView="90" workbookViewId="0">
      <selection activeCell="J34" sqref="J34"/>
    </sheetView>
  </sheetViews>
  <sheetFormatPr defaultRowHeight="15"/>
  <cols>
    <col min="1" max="1" width="5.140625" style="1" customWidth="1"/>
    <col min="2" max="2" width="24.42578125" style="1" customWidth="1"/>
    <col min="3" max="3" width="14" style="1" customWidth="1"/>
    <col min="4" max="4" width="12.140625" style="1" customWidth="1"/>
    <col min="5" max="5" width="15.85546875" style="1" customWidth="1"/>
    <col min="6" max="6" width="15" style="1" customWidth="1"/>
    <col min="7" max="7" width="14.85546875" style="1" customWidth="1"/>
    <col min="8" max="9" width="15.42578125" style="1" customWidth="1"/>
    <col min="10" max="10" width="13" style="1" customWidth="1"/>
    <col min="11" max="11" width="10.140625" style="1" customWidth="1"/>
    <col min="12" max="12" width="51.140625" style="1" customWidth="1"/>
    <col min="13" max="16384" width="9.140625" style="1"/>
  </cols>
  <sheetData>
    <row r="1" spans="1:13"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>
      <c r="J2" s="2"/>
      <c r="K2" s="2"/>
      <c r="L2" s="2"/>
      <c r="M2" s="2"/>
    </row>
    <row r="3" spans="1:13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"/>
    </row>
    <row r="4" spans="1:13">
      <c r="J4" s="2"/>
      <c r="K4" s="2"/>
      <c r="L4" s="2"/>
      <c r="M4" s="2"/>
    </row>
    <row r="5" spans="1:13" ht="30">
      <c r="B5" s="22" t="s">
        <v>46</v>
      </c>
      <c r="C5" s="23"/>
      <c r="D5" s="24"/>
      <c r="E5" s="3" t="s">
        <v>48</v>
      </c>
      <c r="F5" s="3" t="s">
        <v>49</v>
      </c>
      <c r="G5" s="3" t="s">
        <v>50</v>
      </c>
      <c r="H5" s="3" t="s">
        <v>45</v>
      </c>
      <c r="L5" s="4"/>
    </row>
    <row r="6" spans="1:13">
      <c r="B6" s="25" t="s">
        <v>43</v>
      </c>
      <c r="C6" s="25"/>
      <c r="D6" s="25"/>
      <c r="E6" s="5">
        <v>60</v>
      </c>
      <c r="F6" s="5">
        <v>25</v>
      </c>
      <c r="G6" s="5">
        <v>28</v>
      </c>
      <c r="H6" s="5">
        <v>37.67</v>
      </c>
      <c r="L6" s="4"/>
    </row>
    <row r="7" spans="1:13">
      <c r="B7" s="25" t="s">
        <v>44</v>
      </c>
      <c r="C7" s="25"/>
      <c r="D7" s="25"/>
      <c r="E7" s="5">
        <v>55</v>
      </c>
      <c r="F7" s="5">
        <v>40</v>
      </c>
      <c r="G7" s="5">
        <v>28</v>
      </c>
      <c r="H7" s="5">
        <v>41</v>
      </c>
      <c r="L7" s="4"/>
    </row>
    <row r="8" spans="1:13">
      <c r="L8" s="4"/>
    </row>
    <row r="9" spans="1:13" ht="90">
      <c r="A9" s="6" t="s">
        <v>56</v>
      </c>
      <c r="B9" s="6" t="s">
        <v>0</v>
      </c>
      <c r="C9" s="7" t="s">
        <v>17</v>
      </c>
      <c r="D9" s="6" t="s">
        <v>36</v>
      </c>
      <c r="E9" s="6" t="s">
        <v>37</v>
      </c>
      <c r="F9" s="6" t="s">
        <v>38</v>
      </c>
      <c r="G9" s="7" t="s">
        <v>53</v>
      </c>
      <c r="H9" s="6" t="s">
        <v>54</v>
      </c>
      <c r="I9" s="6" t="s">
        <v>39</v>
      </c>
      <c r="J9" s="6" t="s">
        <v>55</v>
      </c>
      <c r="K9" s="6" t="s">
        <v>7</v>
      </c>
      <c r="L9" s="6" t="s">
        <v>8</v>
      </c>
      <c r="M9" s="8"/>
    </row>
    <row r="10" spans="1:13">
      <c r="A10" s="6">
        <v>1</v>
      </c>
      <c r="B10" s="9" t="s">
        <v>5</v>
      </c>
      <c r="C10" s="10">
        <v>100</v>
      </c>
      <c r="D10" s="11">
        <f>$H$6</f>
        <v>37.67</v>
      </c>
      <c r="E10" s="7">
        <v>2</v>
      </c>
      <c r="F10" s="10">
        <f>C10*D10*E10</f>
        <v>7534</v>
      </c>
      <c r="G10" s="10" t="s">
        <v>12</v>
      </c>
      <c r="H10" s="11" t="s">
        <v>12</v>
      </c>
      <c r="I10" s="7" t="s">
        <v>12</v>
      </c>
      <c r="J10" s="10" t="s">
        <v>12</v>
      </c>
      <c r="K10" s="6" t="s">
        <v>10</v>
      </c>
      <c r="L10" s="9" t="s">
        <v>25</v>
      </c>
      <c r="M10" s="8"/>
    </row>
    <row r="11" spans="1:13">
      <c r="A11" s="6">
        <v>2</v>
      </c>
      <c r="B11" s="9" t="s">
        <v>18</v>
      </c>
      <c r="C11" s="10">
        <v>342</v>
      </c>
      <c r="D11" s="11">
        <f t="shared" ref="D11:D25" si="0">$H$6</f>
        <v>37.67</v>
      </c>
      <c r="E11" s="7">
        <v>2</v>
      </c>
      <c r="F11" s="10">
        <f t="shared" ref="F11:F25" si="1">C11*D11*E11</f>
        <v>25766.280000000002</v>
      </c>
      <c r="G11" s="10">
        <v>72</v>
      </c>
      <c r="H11" s="11">
        <f t="shared" ref="H11:H25" si="2">$H$7</f>
        <v>41</v>
      </c>
      <c r="I11" s="7">
        <v>3</v>
      </c>
      <c r="J11" s="10">
        <f>G11*H11*I11</f>
        <v>8856</v>
      </c>
      <c r="K11" s="6" t="s">
        <v>9</v>
      </c>
      <c r="L11" s="9" t="s">
        <v>26</v>
      </c>
      <c r="M11" s="8"/>
    </row>
    <row r="12" spans="1:13">
      <c r="A12" s="6">
        <v>3</v>
      </c>
      <c r="B12" s="9" t="s">
        <v>19</v>
      </c>
      <c r="C12" s="10">
        <v>265.39999999999998</v>
      </c>
      <c r="D12" s="11">
        <f t="shared" si="0"/>
        <v>37.67</v>
      </c>
      <c r="E12" s="7">
        <v>2</v>
      </c>
      <c r="F12" s="10">
        <f t="shared" si="1"/>
        <v>19995.236000000001</v>
      </c>
      <c r="G12" s="10">
        <v>68.02</v>
      </c>
      <c r="H12" s="11">
        <f t="shared" si="2"/>
        <v>41</v>
      </c>
      <c r="I12" s="7">
        <v>3</v>
      </c>
      <c r="J12" s="10">
        <f t="shared" ref="J12:J26" si="3">G12*H12*I12</f>
        <v>8366.4599999999991</v>
      </c>
      <c r="K12" s="6" t="s">
        <v>10</v>
      </c>
      <c r="L12" s="9" t="s">
        <v>13</v>
      </c>
      <c r="M12" s="8"/>
    </row>
    <row r="13" spans="1:13" ht="30">
      <c r="A13" s="6">
        <v>4</v>
      </c>
      <c r="B13" s="9" t="s">
        <v>2</v>
      </c>
      <c r="C13" s="10">
        <v>377.7</v>
      </c>
      <c r="D13" s="11">
        <f t="shared" si="0"/>
        <v>37.67</v>
      </c>
      <c r="E13" s="7">
        <v>2</v>
      </c>
      <c r="F13" s="10">
        <f t="shared" si="1"/>
        <v>28455.918000000001</v>
      </c>
      <c r="G13" s="10">
        <v>83.2</v>
      </c>
      <c r="H13" s="11">
        <f t="shared" si="2"/>
        <v>41</v>
      </c>
      <c r="I13" s="7">
        <v>3</v>
      </c>
      <c r="J13" s="10">
        <f t="shared" si="3"/>
        <v>10233.6</v>
      </c>
      <c r="K13" s="6" t="s">
        <v>9</v>
      </c>
      <c r="L13" s="9" t="s">
        <v>27</v>
      </c>
      <c r="M13" s="8"/>
    </row>
    <row r="14" spans="1:13" ht="30">
      <c r="A14" s="6">
        <v>5</v>
      </c>
      <c r="B14" s="9" t="s">
        <v>3</v>
      </c>
      <c r="C14" s="10">
        <v>450</v>
      </c>
      <c r="D14" s="11">
        <f t="shared" si="0"/>
        <v>37.67</v>
      </c>
      <c r="E14" s="7">
        <v>2</v>
      </c>
      <c r="F14" s="10">
        <f t="shared" si="1"/>
        <v>33903</v>
      </c>
      <c r="G14" s="10">
        <v>80</v>
      </c>
      <c r="H14" s="11">
        <f t="shared" si="2"/>
        <v>41</v>
      </c>
      <c r="I14" s="7">
        <v>3</v>
      </c>
      <c r="J14" s="10">
        <f t="shared" si="3"/>
        <v>9840</v>
      </c>
      <c r="K14" s="6" t="s">
        <v>9</v>
      </c>
      <c r="L14" s="9" t="s">
        <v>28</v>
      </c>
      <c r="M14" s="8"/>
    </row>
    <row r="15" spans="1:13">
      <c r="A15" s="6">
        <v>6</v>
      </c>
      <c r="B15" s="9" t="s">
        <v>1</v>
      </c>
      <c r="C15" s="10">
        <v>1680</v>
      </c>
      <c r="D15" s="11">
        <f t="shared" si="0"/>
        <v>37.67</v>
      </c>
      <c r="E15" s="7">
        <v>2</v>
      </c>
      <c r="F15" s="10">
        <f t="shared" si="1"/>
        <v>126571.20000000001</v>
      </c>
      <c r="G15" s="10">
        <v>238.4</v>
      </c>
      <c r="H15" s="11">
        <f t="shared" si="2"/>
        <v>41</v>
      </c>
      <c r="I15" s="7">
        <v>3</v>
      </c>
      <c r="J15" s="10">
        <f t="shared" si="3"/>
        <v>29323.199999999997</v>
      </c>
      <c r="K15" s="6" t="s">
        <v>9</v>
      </c>
      <c r="L15" s="9" t="s">
        <v>29</v>
      </c>
      <c r="M15" s="8"/>
    </row>
    <row r="16" spans="1:13">
      <c r="A16" s="6">
        <v>7</v>
      </c>
      <c r="B16" s="9" t="s">
        <v>15</v>
      </c>
      <c r="C16" s="10">
        <v>229.2</v>
      </c>
      <c r="D16" s="11">
        <f t="shared" si="0"/>
        <v>37.67</v>
      </c>
      <c r="E16" s="7">
        <v>2</v>
      </c>
      <c r="F16" s="10">
        <f t="shared" si="1"/>
        <v>17267.928</v>
      </c>
      <c r="G16" s="10">
        <v>75.7</v>
      </c>
      <c r="H16" s="11">
        <f t="shared" si="2"/>
        <v>41</v>
      </c>
      <c r="I16" s="7">
        <v>3</v>
      </c>
      <c r="J16" s="10">
        <f t="shared" si="3"/>
        <v>9311.1</v>
      </c>
      <c r="K16" s="6" t="s">
        <v>9</v>
      </c>
      <c r="L16" s="9" t="s">
        <v>40</v>
      </c>
      <c r="M16" s="8"/>
    </row>
    <row r="17" spans="1:13">
      <c r="A17" s="6">
        <v>8</v>
      </c>
      <c r="B17" s="9" t="s">
        <v>4</v>
      </c>
      <c r="C17" s="10">
        <v>506.9</v>
      </c>
      <c r="D17" s="11">
        <f t="shared" si="0"/>
        <v>37.67</v>
      </c>
      <c r="E17" s="7">
        <v>2</v>
      </c>
      <c r="F17" s="10">
        <f t="shared" si="1"/>
        <v>38189.845999999998</v>
      </c>
      <c r="G17" s="10">
        <v>106.2</v>
      </c>
      <c r="H17" s="11">
        <f t="shared" si="2"/>
        <v>41</v>
      </c>
      <c r="I17" s="7">
        <v>3</v>
      </c>
      <c r="J17" s="10">
        <f t="shared" si="3"/>
        <v>13062.599999999999</v>
      </c>
      <c r="K17" s="6" t="s">
        <v>9</v>
      </c>
      <c r="L17" s="9" t="s">
        <v>14</v>
      </c>
      <c r="M17" s="8"/>
    </row>
    <row r="18" spans="1:13" ht="30">
      <c r="A18" s="6">
        <v>9</v>
      </c>
      <c r="B18" s="9" t="s">
        <v>42</v>
      </c>
      <c r="C18" s="10" t="s">
        <v>12</v>
      </c>
      <c r="D18" s="11" t="s">
        <v>12</v>
      </c>
      <c r="E18" s="7" t="s">
        <v>12</v>
      </c>
      <c r="F18" s="10" t="s">
        <v>12</v>
      </c>
      <c r="G18" s="10">
        <v>91.1</v>
      </c>
      <c r="H18" s="11">
        <f t="shared" si="2"/>
        <v>41</v>
      </c>
      <c r="I18" s="7">
        <v>20</v>
      </c>
      <c r="J18" s="10">
        <f t="shared" si="3"/>
        <v>74702</v>
      </c>
      <c r="K18" s="6" t="s">
        <v>9</v>
      </c>
      <c r="L18" s="9" t="s">
        <v>30</v>
      </c>
      <c r="M18" s="8"/>
    </row>
    <row r="19" spans="1:13" ht="30">
      <c r="A19" s="6">
        <v>10</v>
      </c>
      <c r="B19" s="9" t="s">
        <v>20</v>
      </c>
      <c r="C19" s="10">
        <v>225</v>
      </c>
      <c r="D19" s="11">
        <f t="shared" si="0"/>
        <v>37.67</v>
      </c>
      <c r="E19" s="7">
        <v>2</v>
      </c>
      <c r="F19" s="10">
        <f t="shared" si="1"/>
        <v>16951.5</v>
      </c>
      <c r="G19" s="10">
        <v>65</v>
      </c>
      <c r="H19" s="11">
        <f t="shared" si="2"/>
        <v>41</v>
      </c>
      <c r="I19" s="7">
        <v>3</v>
      </c>
      <c r="J19" s="10">
        <f t="shared" si="3"/>
        <v>7995</v>
      </c>
      <c r="K19" s="6" t="s">
        <v>9</v>
      </c>
      <c r="L19" s="9" t="s">
        <v>31</v>
      </c>
      <c r="M19" s="8"/>
    </row>
    <row r="20" spans="1:13" ht="30">
      <c r="A20" s="6">
        <v>11</v>
      </c>
      <c r="B20" s="9" t="s">
        <v>6</v>
      </c>
      <c r="C20" s="10">
        <v>1235.4100000000001</v>
      </c>
      <c r="D20" s="11">
        <f t="shared" si="0"/>
        <v>37.67</v>
      </c>
      <c r="E20" s="7">
        <v>2</v>
      </c>
      <c r="F20" s="10">
        <f t="shared" si="1"/>
        <v>93075.789400000009</v>
      </c>
      <c r="G20" s="10">
        <v>207</v>
      </c>
      <c r="H20" s="11">
        <f t="shared" si="2"/>
        <v>41</v>
      </c>
      <c r="I20" s="7">
        <v>3</v>
      </c>
      <c r="J20" s="10">
        <f t="shared" si="3"/>
        <v>25461</v>
      </c>
      <c r="K20" s="6" t="s">
        <v>9</v>
      </c>
      <c r="L20" s="9" t="s">
        <v>32</v>
      </c>
      <c r="M20" s="8"/>
    </row>
    <row r="21" spans="1:13" ht="30">
      <c r="A21" s="6">
        <v>12</v>
      </c>
      <c r="B21" s="9" t="s">
        <v>21</v>
      </c>
      <c r="C21" s="10">
        <v>442</v>
      </c>
      <c r="D21" s="11">
        <f t="shared" si="0"/>
        <v>37.67</v>
      </c>
      <c r="E21" s="7">
        <v>2</v>
      </c>
      <c r="F21" s="10">
        <f t="shared" si="1"/>
        <v>33300.28</v>
      </c>
      <c r="G21" s="10">
        <v>94</v>
      </c>
      <c r="H21" s="11">
        <f t="shared" si="2"/>
        <v>41</v>
      </c>
      <c r="I21" s="7">
        <v>3</v>
      </c>
      <c r="J21" s="10">
        <f t="shared" si="3"/>
        <v>11562</v>
      </c>
      <c r="K21" s="6" t="s">
        <v>9</v>
      </c>
      <c r="L21" s="9" t="s">
        <v>51</v>
      </c>
      <c r="M21" s="8"/>
    </row>
    <row r="22" spans="1:13">
      <c r="A22" s="6">
        <v>13</v>
      </c>
      <c r="B22" s="9" t="s">
        <v>22</v>
      </c>
      <c r="C22" s="10">
        <v>1050</v>
      </c>
      <c r="D22" s="11">
        <f t="shared" si="0"/>
        <v>37.67</v>
      </c>
      <c r="E22" s="7">
        <v>2</v>
      </c>
      <c r="F22" s="10">
        <f t="shared" si="1"/>
        <v>79107</v>
      </c>
      <c r="G22" s="10">
        <v>160</v>
      </c>
      <c r="H22" s="11">
        <f t="shared" si="2"/>
        <v>41</v>
      </c>
      <c r="I22" s="7">
        <v>3</v>
      </c>
      <c r="J22" s="10">
        <f t="shared" si="3"/>
        <v>19680</v>
      </c>
      <c r="K22" s="6" t="s">
        <v>9</v>
      </c>
      <c r="L22" s="9" t="s">
        <v>33</v>
      </c>
      <c r="M22" s="8"/>
    </row>
    <row r="23" spans="1:13">
      <c r="A23" s="6">
        <v>14</v>
      </c>
      <c r="B23" s="9" t="s">
        <v>23</v>
      </c>
      <c r="C23" s="10">
        <v>796.3</v>
      </c>
      <c r="D23" s="11">
        <f t="shared" si="0"/>
        <v>37.67</v>
      </c>
      <c r="E23" s="7">
        <v>2</v>
      </c>
      <c r="F23" s="10">
        <f t="shared" si="1"/>
        <v>59993.241999999998</v>
      </c>
      <c r="G23" s="10">
        <v>173</v>
      </c>
      <c r="H23" s="11">
        <f t="shared" si="2"/>
        <v>41</v>
      </c>
      <c r="I23" s="7">
        <v>3</v>
      </c>
      <c r="J23" s="10">
        <f t="shared" si="3"/>
        <v>21279</v>
      </c>
      <c r="K23" s="6" t="s">
        <v>10</v>
      </c>
      <c r="L23" s="9" t="s">
        <v>34</v>
      </c>
      <c r="M23" s="8"/>
    </row>
    <row r="24" spans="1:13">
      <c r="A24" s="6">
        <v>15</v>
      </c>
      <c r="B24" s="9" t="s">
        <v>23</v>
      </c>
      <c r="C24" s="10">
        <v>1696</v>
      </c>
      <c r="D24" s="11">
        <f t="shared" si="0"/>
        <v>37.67</v>
      </c>
      <c r="E24" s="7">
        <v>2</v>
      </c>
      <c r="F24" s="10">
        <f t="shared" si="1"/>
        <v>127776.64</v>
      </c>
      <c r="G24" s="10">
        <v>176</v>
      </c>
      <c r="H24" s="11">
        <f t="shared" si="2"/>
        <v>41</v>
      </c>
      <c r="I24" s="7">
        <v>3</v>
      </c>
      <c r="J24" s="10">
        <f t="shared" si="3"/>
        <v>21648</v>
      </c>
      <c r="K24" s="6" t="s">
        <v>10</v>
      </c>
      <c r="L24" s="9" t="s">
        <v>35</v>
      </c>
      <c r="M24" s="8"/>
    </row>
    <row r="25" spans="1:13" ht="30">
      <c r="A25" s="6">
        <v>16</v>
      </c>
      <c r="B25" s="9" t="s">
        <v>24</v>
      </c>
      <c r="C25" s="10">
        <v>1335</v>
      </c>
      <c r="D25" s="11">
        <f t="shared" si="0"/>
        <v>37.67</v>
      </c>
      <c r="E25" s="7">
        <v>2</v>
      </c>
      <c r="F25" s="10">
        <f t="shared" si="1"/>
        <v>100578.90000000001</v>
      </c>
      <c r="G25" s="10">
        <v>149</v>
      </c>
      <c r="H25" s="11">
        <f t="shared" si="2"/>
        <v>41</v>
      </c>
      <c r="I25" s="7">
        <v>3</v>
      </c>
      <c r="J25" s="10">
        <f t="shared" si="3"/>
        <v>18327</v>
      </c>
      <c r="K25" s="6" t="s">
        <v>10</v>
      </c>
      <c r="L25" s="9" t="s">
        <v>52</v>
      </c>
      <c r="M25" s="8"/>
    </row>
    <row r="26" spans="1:13" ht="31.5">
      <c r="A26" s="6">
        <v>17</v>
      </c>
      <c r="B26" s="9" t="s">
        <v>57</v>
      </c>
      <c r="C26" s="10" t="s">
        <v>12</v>
      </c>
      <c r="D26" s="11" t="s">
        <v>12</v>
      </c>
      <c r="E26" s="7" t="s">
        <v>12</v>
      </c>
      <c r="F26" s="10" t="s">
        <v>12</v>
      </c>
      <c r="G26" s="10">
        <v>124</v>
      </c>
      <c r="H26" s="11">
        <v>41</v>
      </c>
      <c r="I26" s="7">
        <v>3</v>
      </c>
      <c r="J26" s="10">
        <f t="shared" si="3"/>
        <v>15252</v>
      </c>
      <c r="K26" s="6" t="s">
        <v>10</v>
      </c>
      <c r="L26" s="20" t="s">
        <v>58</v>
      </c>
      <c r="M26" s="8"/>
    </row>
    <row r="27" spans="1:13">
      <c r="A27" s="6"/>
      <c r="B27" s="6" t="s">
        <v>11</v>
      </c>
      <c r="C27" s="10">
        <f>SUM(C10:C26)</f>
        <v>10730.91</v>
      </c>
      <c r="D27" s="10"/>
      <c r="E27" s="10"/>
      <c r="F27" s="10">
        <f>SUM(F10:F25)</f>
        <v>808466.7594000001</v>
      </c>
      <c r="G27" s="10">
        <f>SUM(G10:G26)</f>
        <v>1962.6200000000001</v>
      </c>
      <c r="H27" s="10"/>
      <c r="I27" s="10"/>
      <c r="J27" s="10">
        <f>SUM(J10:J26)</f>
        <v>304898.95999999996</v>
      </c>
      <c r="K27" s="6"/>
      <c r="L27" s="12"/>
    </row>
    <row r="28" spans="1:13">
      <c r="C28" s="13"/>
      <c r="G28" s="14"/>
    </row>
    <row r="29" spans="1:13">
      <c r="B29" s="26" t="s">
        <v>16</v>
      </c>
      <c r="C29" s="26"/>
      <c r="D29" s="26"/>
      <c r="E29" s="15">
        <f>F27+J27</f>
        <v>1113365.7194000001</v>
      </c>
      <c r="F29" s="16"/>
      <c r="G29" s="17"/>
    </row>
    <row r="30" spans="1:13">
      <c r="B30" s="18"/>
      <c r="C30" s="19"/>
      <c r="D30" s="19"/>
      <c r="E30" s="19"/>
      <c r="F30" s="19"/>
      <c r="G30" s="19"/>
      <c r="H30" s="19"/>
      <c r="I30" s="19"/>
      <c r="J30" s="19"/>
    </row>
  </sheetData>
  <mergeCells count="6">
    <mergeCell ref="B1:L1"/>
    <mergeCell ref="B5:D5"/>
    <mergeCell ref="B6:D6"/>
    <mergeCell ref="B7:D7"/>
    <mergeCell ref="B29:D29"/>
    <mergeCell ref="A3:L3"/>
  </mergeCells>
  <pageMargins left="0.47244094488188981" right="0.19685039370078741" top="0.23622047244094491" bottom="0.23622047244094491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ОБОСНОВАНИЕ НМЦД</vt:lpstr>
      <vt:lpstr>'ОБОСНОВАНИЕ НМЦД'!Область_печати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2022-11-16T05:33:31Z</dcterms:modified>
</cp:coreProperties>
</file>